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lp017\Downloads\"/>
    </mc:Choice>
  </mc:AlternateContent>
  <xr:revisionPtr revIDLastSave="0" documentId="13_ncr:1_{6FB9CACD-8047-44AD-B02E-AE95546CB847}" xr6:coauthVersionLast="47" xr6:coauthVersionMax="47" xr10:uidLastSave="{00000000-0000-0000-0000-000000000000}"/>
  <bookViews>
    <workbookView xWindow="-120" yWindow="-120" windowWidth="29040" windowHeight="15720" activeTab="5" xr2:uid="{00000000-000D-0000-FFFF-FFFF00000000}"/>
  </bookViews>
  <sheets>
    <sheet name="Proper" sheetId="1" r:id="rId1"/>
    <sheet name="ROE" sheetId="2" r:id="rId2"/>
    <sheet name="Nilai Perusahaan " sheetId="3" r:id="rId3"/>
    <sheet name="CSR" sheetId="4" r:id="rId4"/>
    <sheet name="Rekap Data " sheetId="5" r:id="rId5"/>
    <sheet name="Data Manipulasi" sheetId="6" r:id="rId6"/>
    <sheet name="Sheet2"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2" i="6" l="1"/>
  <c r="AG3" i="6"/>
  <c r="AG4" i="6"/>
  <c r="AG5" i="6"/>
  <c r="AG6" i="6"/>
  <c r="AG7" i="6"/>
  <c r="AG8" i="6"/>
  <c r="AG9" i="6"/>
  <c r="AG10" i="6"/>
  <c r="AG11" i="6"/>
  <c r="AG12" i="6"/>
  <c r="AG13" i="6"/>
  <c r="AG14" i="6"/>
  <c r="AG15" i="6"/>
  <c r="AG16" i="6"/>
  <c r="AG17" i="6"/>
  <c r="AG18" i="6"/>
  <c r="AG19" i="6"/>
  <c r="AG20" i="6"/>
  <c r="AG21" i="6"/>
  <c r="AG22" i="6"/>
  <c r="AG23" i="6"/>
  <c r="AG24" i="6"/>
  <c r="AG25" i="6"/>
  <c r="AG26" i="6"/>
  <c r="AG27" i="6"/>
  <c r="AG28" i="6"/>
  <c r="AG29" i="6"/>
  <c r="AG30" i="6"/>
  <c r="AG31" i="6"/>
  <c r="AG32" i="6"/>
  <c r="AG33" i="6"/>
  <c r="AG34" i="6"/>
  <c r="AG35" i="6"/>
  <c r="AG36" i="6"/>
  <c r="AG37" i="6"/>
  <c r="AG38" i="6"/>
  <c r="AG39" i="6"/>
  <c r="AG40" i="6"/>
  <c r="AG41" i="6"/>
  <c r="AG42" i="6"/>
  <c r="AG43" i="6"/>
  <c r="AG44" i="6"/>
  <c r="AG45" i="6"/>
  <c r="AG46" i="6"/>
  <c r="AG47" i="6"/>
  <c r="AG48" i="6"/>
  <c r="AG49" i="6"/>
  <c r="AG50" i="6"/>
  <c r="AG51" i="6"/>
  <c r="AG52" i="6"/>
  <c r="AG53" i="6"/>
  <c r="AG54" i="6"/>
  <c r="AG55" i="6"/>
  <c r="AG56" i="6"/>
  <c r="AG57" i="6"/>
  <c r="AG58" i="6"/>
  <c r="AG59" i="6"/>
  <c r="AG60" i="6"/>
  <c r="AG61" i="6"/>
  <c r="AG62" i="6"/>
  <c r="AG63" i="6"/>
  <c r="AG64" i="6"/>
  <c r="AG65" i="6"/>
  <c r="AG66" i="6"/>
  <c r="AG67" i="6"/>
  <c r="AG68" i="6"/>
  <c r="AG69" i="6"/>
  <c r="AG70" i="6"/>
  <c r="AG71" i="6"/>
  <c r="AG72" i="6"/>
  <c r="AG73" i="6"/>
  <c r="AG74" i="6"/>
  <c r="AG75" i="6"/>
  <c r="AG76" i="6"/>
  <c r="AG77" i="6"/>
  <c r="AG78" i="6"/>
  <c r="AG79" i="6"/>
  <c r="AG80" i="6"/>
  <c r="AG81" i="6"/>
  <c r="AG82" i="6"/>
  <c r="AG83" i="6"/>
  <c r="AG84" i="6"/>
  <c r="AG85" i="6"/>
  <c r="AG86" i="6"/>
  <c r="AG87" i="6"/>
  <c r="AG88" i="6"/>
  <c r="AG89" i="6"/>
  <c r="AG90" i="6"/>
  <c r="AG91" i="6"/>
  <c r="AG92" i="6"/>
  <c r="AG93" i="6"/>
  <c r="AG94" i="6"/>
  <c r="AG95" i="6"/>
  <c r="AG96" i="6"/>
  <c r="AG97" i="6"/>
  <c r="AG98" i="6"/>
  <c r="AG99" i="6"/>
  <c r="AG100" i="6"/>
  <c r="AG101" i="6"/>
  <c r="AG102" i="6"/>
  <c r="AG103" i="6"/>
  <c r="AG104" i="6"/>
  <c r="AG105" i="6"/>
  <c r="AG106" i="6"/>
  <c r="AG107" i="6"/>
  <c r="AG108" i="6"/>
  <c r="AG109" i="6"/>
  <c r="AG110" i="6"/>
  <c r="AG111" i="6"/>
  <c r="AG112" i="6"/>
  <c r="AG113" i="6"/>
  <c r="AG114" i="6"/>
  <c r="AG115" i="6"/>
  <c r="AG2" i="6"/>
  <c r="AF3" i="6"/>
  <c r="AF4" i="6"/>
  <c r="AF5" i="6"/>
  <c r="AF6" i="6"/>
  <c r="AF7" i="6"/>
  <c r="AF8" i="6"/>
  <c r="AF9" i="6"/>
  <c r="AF10" i="6"/>
  <c r="AF11" i="6"/>
  <c r="AF12" i="6"/>
  <c r="AF13" i="6"/>
  <c r="AF14" i="6"/>
  <c r="AF15" i="6"/>
  <c r="AF16" i="6"/>
  <c r="AF17" i="6"/>
  <c r="AF18" i="6"/>
  <c r="AF19" i="6"/>
  <c r="AF20" i="6"/>
  <c r="AF21" i="6"/>
  <c r="AF22" i="6"/>
  <c r="AF23" i="6"/>
  <c r="AF24" i="6"/>
  <c r="AF25" i="6"/>
  <c r="AF26" i="6"/>
  <c r="AF27" i="6"/>
  <c r="AF28" i="6"/>
  <c r="AF29" i="6"/>
  <c r="AF30" i="6"/>
  <c r="AF31" i="6"/>
  <c r="AF32" i="6"/>
  <c r="AF33" i="6"/>
  <c r="AF34" i="6"/>
  <c r="AF35" i="6"/>
  <c r="AF36" i="6"/>
  <c r="AF37" i="6"/>
  <c r="AF38" i="6"/>
  <c r="AF39" i="6"/>
  <c r="AF40" i="6"/>
  <c r="AF41" i="6"/>
  <c r="AF42" i="6"/>
  <c r="AF43" i="6"/>
  <c r="AF44" i="6"/>
  <c r="AF45" i="6"/>
  <c r="AF46" i="6"/>
  <c r="AF47" i="6"/>
  <c r="AF48" i="6"/>
  <c r="AF49" i="6"/>
  <c r="AF50" i="6"/>
  <c r="AF51" i="6"/>
  <c r="AF52" i="6"/>
  <c r="AF53" i="6"/>
  <c r="AF54" i="6"/>
  <c r="AF55" i="6"/>
  <c r="AF56" i="6"/>
  <c r="AF57" i="6"/>
  <c r="AF58" i="6"/>
  <c r="AF59" i="6"/>
  <c r="AF60" i="6"/>
  <c r="AF61" i="6"/>
  <c r="AF62" i="6"/>
  <c r="AF63" i="6"/>
  <c r="AF64" i="6"/>
  <c r="AF65" i="6"/>
  <c r="AF66" i="6"/>
  <c r="AF67" i="6"/>
  <c r="AF68" i="6"/>
  <c r="AF69" i="6"/>
  <c r="AF70" i="6"/>
  <c r="AF71" i="6"/>
  <c r="AF72" i="6"/>
  <c r="AF73" i="6"/>
  <c r="AF74" i="6"/>
  <c r="AF75" i="6"/>
  <c r="AF76" i="6"/>
  <c r="AF77" i="6"/>
  <c r="AF78" i="6"/>
  <c r="AF79" i="6"/>
  <c r="AF80" i="6"/>
  <c r="AF81" i="6"/>
  <c r="AF82" i="6"/>
  <c r="AF83" i="6"/>
  <c r="AF84" i="6"/>
  <c r="AF85" i="6"/>
  <c r="AF86" i="6"/>
  <c r="AF87" i="6"/>
  <c r="AF88" i="6"/>
  <c r="AF89" i="6"/>
  <c r="AF90" i="6"/>
  <c r="AF91" i="6"/>
  <c r="AF92" i="6"/>
  <c r="AF93" i="6"/>
  <c r="AF94" i="6"/>
  <c r="AF95" i="6"/>
  <c r="AF96" i="6"/>
  <c r="AF97" i="6"/>
  <c r="AF98" i="6"/>
  <c r="AF99" i="6"/>
  <c r="AF100" i="6"/>
  <c r="AF101" i="6"/>
  <c r="AF102" i="6"/>
  <c r="AF103" i="6"/>
  <c r="AF104" i="6"/>
  <c r="AF105" i="6"/>
  <c r="AF106" i="6"/>
  <c r="AF107" i="6"/>
  <c r="AF108" i="6"/>
  <c r="AF109" i="6"/>
  <c r="AF110" i="6"/>
  <c r="AF111" i="6"/>
  <c r="AF112" i="6"/>
  <c r="AF113" i="6"/>
  <c r="AF114" i="6"/>
  <c r="AF115" i="6"/>
  <c r="AF2" i="6"/>
  <c r="U3" i="6"/>
  <c r="M115" i="7"/>
  <c r="L115" i="7"/>
  <c r="K115" i="7"/>
  <c r="J115" i="7"/>
  <c r="I115" i="7"/>
  <c r="H115" i="7"/>
  <c r="G115" i="7"/>
  <c r="F115" i="7"/>
  <c r="E115" i="7"/>
  <c r="M114" i="7"/>
  <c r="L114" i="7"/>
  <c r="K114" i="7"/>
  <c r="J114" i="7"/>
  <c r="I114" i="7"/>
  <c r="H114" i="7"/>
  <c r="G114" i="7"/>
  <c r="F114" i="7"/>
  <c r="E114" i="7"/>
  <c r="M113" i="7"/>
  <c r="L113" i="7"/>
  <c r="K113" i="7"/>
  <c r="J113" i="7"/>
  <c r="I113" i="7"/>
  <c r="H113" i="7"/>
  <c r="G113" i="7"/>
  <c r="F113" i="7"/>
  <c r="E113" i="7"/>
  <c r="M112" i="7"/>
  <c r="L112" i="7"/>
  <c r="K112" i="7"/>
  <c r="J112" i="7"/>
  <c r="I112" i="7"/>
  <c r="H112" i="7"/>
  <c r="G112" i="7"/>
  <c r="F112" i="7"/>
  <c r="E112" i="7"/>
  <c r="M111" i="7"/>
  <c r="L111" i="7"/>
  <c r="K111" i="7"/>
  <c r="J111" i="7"/>
  <c r="I111" i="7"/>
  <c r="H111" i="7"/>
  <c r="G111" i="7"/>
  <c r="F111" i="7"/>
  <c r="E111" i="7"/>
  <c r="M110" i="7"/>
  <c r="L110" i="7"/>
  <c r="K110" i="7"/>
  <c r="J110" i="7"/>
  <c r="I110" i="7"/>
  <c r="H110" i="7"/>
  <c r="G110" i="7"/>
  <c r="F110" i="7"/>
  <c r="E110" i="7"/>
  <c r="M109" i="7"/>
  <c r="L109" i="7"/>
  <c r="K109" i="7"/>
  <c r="J109" i="7"/>
  <c r="I109" i="7"/>
  <c r="H109" i="7"/>
  <c r="G109" i="7"/>
  <c r="F109" i="7"/>
  <c r="E109" i="7"/>
  <c r="M108" i="7"/>
  <c r="L108" i="7"/>
  <c r="K108" i="7"/>
  <c r="J108" i="7"/>
  <c r="I108" i="7"/>
  <c r="H108" i="7"/>
  <c r="G108" i="7"/>
  <c r="F108" i="7"/>
  <c r="E108" i="7"/>
  <c r="M107" i="7"/>
  <c r="L107" i="7"/>
  <c r="K107" i="7"/>
  <c r="J107" i="7"/>
  <c r="I107" i="7"/>
  <c r="H107" i="7"/>
  <c r="G107" i="7"/>
  <c r="F107" i="7"/>
  <c r="E107" i="7"/>
  <c r="M106" i="7"/>
  <c r="L106" i="7"/>
  <c r="K106" i="7"/>
  <c r="J106" i="7"/>
  <c r="I106" i="7"/>
  <c r="H106" i="7"/>
  <c r="G106" i="7"/>
  <c r="F106" i="7"/>
  <c r="E106" i="7"/>
  <c r="M105" i="7"/>
  <c r="L105" i="7"/>
  <c r="K105" i="7"/>
  <c r="J105" i="7"/>
  <c r="I105" i="7"/>
  <c r="H105" i="7"/>
  <c r="G105" i="7"/>
  <c r="F105" i="7"/>
  <c r="E105" i="7"/>
  <c r="M104" i="7"/>
  <c r="L104" i="7"/>
  <c r="K104" i="7"/>
  <c r="J104" i="7"/>
  <c r="I104" i="7"/>
  <c r="H104" i="7"/>
  <c r="G104" i="7"/>
  <c r="F104" i="7"/>
  <c r="E104" i="7"/>
  <c r="M103" i="7"/>
  <c r="L103" i="7"/>
  <c r="K103" i="7"/>
  <c r="J103" i="7"/>
  <c r="I103" i="7"/>
  <c r="H103" i="7"/>
  <c r="G103" i="7"/>
  <c r="F103" i="7"/>
  <c r="E103" i="7"/>
  <c r="M102" i="7"/>
  <c r="L102" i="7"/>
  <c r="K102" i="7"/>
  <c r="J102" i="7"/>
  <c r="I102" i="7"/>
  <c r="H102" i="7"/>
  <c r="G102" i="7"/>
  <c r="F102" i="7"/>
  <c r="E102" i="7"/>
  <c r="M101" i="7"/>
  <c r="L101" i="7"/>
  <c r="K101" i="7"/>
  <c r="J101" i="7"/>
  <c r="I101" i="7"/>
  <c r="H101" i="7"/>
  <c r="G101" i="7"/>
  <c r="F101" i="7"/>
  <c r="E101" i="7"/>
  <c r="M100" i="7"/>
  <c r="L100" i="7"/>
  <c r="K100" i="7"/>
  <c r="J100" i="7"/>
  <c r="I100" i="7"/>
  <c r="H100" i="7"/>
  <c r="G100" i="7"/>
  <c r="F100" i="7"/>
  <c r="E100" i="7"/>
  <c r="M99" i="7"/>
  <c r="L99" i="7"/>
  <c r="K99" i="7"/>
  <c r="J99" i="7"/>
  <c r="I99" i="7"/>
  <c r="H99" i="7"/>
  <c r="G99" i="7"/>
  <c r="F99" i="7"/>
  <c r="E99" i="7"/>
  <c r="M98" i="7"/>
  <c r="L98" i="7"/>
  <c r="K98" i="7"/>
  <c r="J98" i="7"/>
  <c r="I98" i="7"/>
  <c r="H98" i="7"/>
  <c r="G98" i="7"/>
  <c r="F98" i="7"/>
  <c r="E98" i="7"/>
  <c r="M97" i="7"/>
  <c r="L97" i="7"/>
  <c r="K97" i="7"/>
  <c r="J97" i="7"/>
  <c r="I97" i="7"/>
  <c r="H97" i="7"/>
  <c r="G97" i="7"/>
  <c r="F97" i="7"/>
  <c r="E97" i="7"/>
  <c r="M96" i="7"/>
  <c r="L96" i="7"/>
  <c r="K96" i="7"/>
  <c r="J96" i="7"/>
  <c r="I96" i="7"/>
  <c r="H96" i="7"/>
  <c r="G96" i="7"/>
  <c r="F96" i="7"/>
  <c r="E96" i="7"/>
  <c r="M95" i="7"/>
  <c r="L95" i="7"/>
  <c r="K95" i="7"/>
  <c r="J95" i="7"/>
  <c r="I95" i="7"/>
  <c r="H95" i="7"/>
  <c r="G95" i="7"/>
  <c r="F95" i="7"/>
  <c r="E95" i="7"/>
  <c r="M94" i="7"/>
  <c r="L94" i="7"/>
  <c r="K94" i="7"/>
  <c r="J94" i="7"/>
  <c r="I94" i="7"/>
  <c r="H94" i="7"/>
  <c r="G94" i="7"/>
  <c r="F94" i="7"/>
  <c r="E94" i="7"/>
  <c r="M93" i="7"/>
  <c r="L93" i="7"/>
  <c r="K93" i="7"/>
  <c r="J93" i="7"/>
  <c r="I93" i="7"/>
  <c r="H93" i="7"/>
  <c r="G93" i="7"/>
  <c r="F93" i="7"/>
  <c r="E93" i="7"/>
  <c r="M92" i="7"/>
  <c r="L92" i="7"/>
  <c r="K92" i="7"/>
  <c r="J92" i="7"/>
  <c r="I92" i="7"/>
  <c r="H92" i="7"/>
  <c r="G92" i="7"/>
  <c r="F92" i="7"/>
  <c r="E92" i="7"/>
  <c r="M91" i="7"/>
  <c r="L91" i="7"/>
  <c r="K91" i="7"/>
  <c r="J91" i="7"/>
  <c r="I91" i="7"/>
  <c r="H91" i="7"/>
  <c r="G91" i="7"/>
  <c r="F91" i="7"/>
  <c r="E91" i="7"/>
  <c r="M90" i="7"/>
  <c r="L90" i="7"/>
  <c r="K90" i="7"/>
  <c r="J90" i="7"/>
  <c r="I90" i="7"/>
  <c r="H90" i="7"/>
  <c r="G90" i="7"/>
  <c r="F90" i="7"/>
  <c r="E90" i="7"/>
  <c r="M89" i="7"/>
  <c r="L89" i="7"/>
  <c r="K89" i="7"/>
  <c r="J89" i="7"/>
  <c r="I89" i="7"/>
  <c r="H89" i="7"/>
  <c r="G89" i="7"/>
  <c r="F89" i="7"/>
  <c r="E89" i="7"/>
  <c r="M88" i="7"/>
  <c r="L88" i="7"/>
  <c r="K88" i="7"/>
  <c r="J88" i="7"/>
  <c r="I88" i="7"/>
  <c r="H88" i="7"/>
  <c r="G88" i="7"/>
  <c r="F88" i="7"/>
  <c r="E88" i="7"/>
  <c r="M87" i="7"/>
  <c r="L87" i="7"/>
  <c r="K87" i="7"/>
  <c r="J87" i="7"/>
  <c r="I87" i="7"/>
  <c r="H87" i="7"/>
  <c r="G87" i="7"/>
  <c r="F87" i="7"/>
  <c r="E87" i="7"/>
  <c r="M86" i="7"/>
  <c r="L86" i="7"/>
  <c r="K86" i="7"/>
  <c r="J86" i="7"/>
  <c r="I86" i="7"/>
  <c r="H86" i="7"/>
  <c r="G86" i="7"/>
  <c r="F86" i="7"/>
  <c r="E86" i="7"/>
  <c r="M85" i="7"/>
  <c r="L85" i="7"/>
  <c r="K85" i="7"/>
  <c r="J85" i="7"/>
  <c r="I85" i="7"/>
  <c r="H85" i="7"/>
  <c r="G85" i="7"/>
  <c r="F85" i="7"/>
  <c r="E85" i="7"/>
  <c r="M84" i="7"/>
  <c r="L84" i="7"/>
  <c r="K84" i="7"/>
  <c r="J84" i="7"/>
  <c r="I84" i="7"/>
  <c r="H84" i="7"/>
  <c r="G84" i="7"/>
  <c r="F84" i="7"/>
  <c r="E84" i="7"/>
  <c r="M83" i="7"/>
  <c r="L83" i="7"/>
  <c r="K83" i="7"/>
  <c r="J83" i="7"/>
  <c r="I83" i="7"/>
  <c r="H83" i="7"/>
  <c r="G83" i="7"/>
  <c r="F83" i="7"/>
  <c r="E83" i="7"/>
  <c r="M82" i="7"/>
  <c r="L82" i="7"/>
  <c r="K82" i="7"/>
  <c r="J82" i="7"/>
  <c r="I82" i="7"/>
  <c r="H82" i="7"/>
  <c r="G82" i="7"/>
  <c r="F82" i="7"/>
  <c r="E82" i="7"/>
  <c r="M81" i="7"/>
  <c r="L81" i="7"/>
  <c r="K81" i="7"/>
  <c r="J81" i="7"/>
  <c r="I81" i="7"/>
  <c r="H81" i="7"/>
  <c r="G81" i="7"/>
  <c r="F81" i="7"/>
  <c r="E81" i="7"/>
  <c r="M80" i="7"/>
  <c r="L80" i="7"/>
  <c r="K80" i="7"/>
  <c r="J80" i="7"/>
  <c r="I80" i="7"/>
  <c r="H80" i="7"/>
  <c r="G80" i="7"/>
  <c r="F80" i="7"/>
  <c r="E80" i="7"/>
  <c r="M79" i="7"/>
  <c r="L79" i="7"/>
  <c r="K79" i="7"/>
  <c r="J79" i="7"/>
  <c r="I79" i="7"/>
  <c r="H79" i="7"/>
  <c r="G79" i="7"/>
  <c r="F79" i="7"/>
  <c r="E79" i="7"/>
  <c r="M78" i="7"/>
  <c r="L78" i="7"/>
  <c r="K78" i="7"/>
  <c r="J78" i="7"/>
  <c r="I78" i="7"/>
  <c r="H78" i="7"/>
  <c r="G78" i="7"/>
  <c r="F78" i="7"/>
  <c r="E78" i="7"/>
  <c r="M77" i="7"/>
  <c r="L77" i="7"/>
  <c r="K77" i="7"/>
  <c r="J77" i="7"/>
  <c r="I77" i="7"/>
  <c r="H77" i="7"/>
  <c r="G77" i="7"/>
  <c r="F77" i="7"/>
  <c r="E77" i="7"/>
  <c r="M76" i="7"/>
  <c r="L76" i="7"/>
  <c r="K76" i="7"/>
  <c r="J76" i="7"/>
  <c r="I76" i="7"/>
  <c r="H76" i="7"/>
  <c r="G76" i="7"/>
  <c r="F76" i="7"/>
  <c r="E76" i="7"/>
  <c r="M75" i="7"/>
  <c r="L75" i="7"/>
  <c r="K75" i="7"/>
  <c r="J75" i="7"/>
  <c r="I75" i="7"/>
  <c r="H75" i="7"/>
  <c r="G75" i="7"/>
  <c r="F75" i="7"/>
  <c r="E75" i="7"/>
  <c r="M74" i="7"/>
  <c r="L74" i="7"/>
  <c r="K74" i="7"/>
  <c r="J74" i="7"/>
  <c r="I74" i="7"/>
  <c r="H74" i="7"/>
  <c r="G74" i="7"/>
  <c r="F74" i="7"/>
  <c r="E74" i="7"/>
  <c r="M73" i="7"/>
  <c r="L73" i="7"/>
  <c r="K73" i="7"/>
  <c r="J73" i="7"/>
  <c r="I73" i="7"/>
  <c r="H73" i="7"/>
  <c r="G73" i="7"/>
  <c r="F73" i="7"/>
  <c r="E73" i="7"/>
  <c r="M72" i="7"/>
  <c r="L72" i="7"/>
  <c r="K72" i="7"/>
  <c r="J72" i="7"/>
  <c r="I72" i="7"/>
  <c r="H72" i="7"/>
  <c r="G72" i="7"/>
  <c r="F72" i="7"/>
  <c r="E72" i="7"/>
  <c r="M71" i="7"/>
  <c r="L71" i="7"/>
  <c r="K71" i="7"/>
  <c r="J71" i="7"/>
  <c r="I71" i="7"/>
  <c r="H71" i="7"/>
  <c r="G71" i="7"/>
  <c r="F71" i="7"/>
  <c r="E71" i="7"/>
  <c r="M70" i="7"/>
  <c r="L70" i="7"/>
  <c r="K70" i="7"/>
  <c r="J70" i="7"/>
  <c r="I70" i="7"/>
  <c r="H70" i="7"/>
  <c r="G70" i="7"/>
  <c r="F70" i="7"/>
  <c r="E70" i="7"/>
  <c r="M69" i="7"/>
  <c r="L69" i="7"/>
  <c r="K69" i="7"/>
  <c r="J69" i="7"/>
  <c r="I69" i="7"/>
  <c r="H69" i="7"/>
  <c r="G69" i="7"/>
  <c r="F69" i="7"/>
  <c r="E69" i="7"/>
  <c r="M68" i="7"/>
  <c r="L68" i="7"/>
  <c r="K68" i="7"/>
  <c r="J68" i="7"/>
  <c r="I68" i="7"/>
  <c r="H68" i="7"/>
  <c r="G68" i="7"/>
  <c r="F68" i="7"/>
  <c r="E68" i="7"/>
  <c r="M67" i="7"/>
  <c r="L67" i="7"/>
  <c r="K67" i="7"/>
  <c r="J67" i="7"/>
  <c r="I67" i="7"/>
  <c r="H67" i="7"/>
  <c r="G67" i="7"/>
  <c r="F67" i="7"/>
  <c r="E67" i="7"/>
  <c r="M66" i="7"/>
  <c r="L66" i="7"/>
  <c r="K66" i="7"/>
  <c r="J66" i="7"/>
  <c r="I66" i="7"/>
  <c r="H66" i="7"/>
  <c r="G66" i="7"/>
  <c r="F66" i="7"/>
  <c r="E66" i="7"/>
  <c r="M65" i="7"/>
  <c r="L65" i="7"/>
  <c r="K65" i="7"/>
  <c r="J65" i="7"/>
  <c r="I65" i="7"/>
  <c r="H65" i="7"/>
  <c r="G65" i="7"/>
  <c r="F65" i="7"/>
  <c r="E65" i="7"/>
  <c r="M64" i="7"/>
  <c r="L64" i="7"/>
  <c r="K64" i="7"/>
  <c r="J64" i="7"/>
  <c r="I64" i="7"/>
  <c r="H64" i="7"/>
  <c r="G64" i="7"/>
  <c r="F64" i="7"/>
  <c r="E64" i="7"/>
  <c r="M63" i="7"/>
  <c r="L63" i="7"/>
  <c r="K63" i="7"/>
  <c r="J63" i="7"/>
  <c r="I63" i="7"/>
  <c r="H63" i="7"/>
  <c r="G63" i="7"/>
  <c r="F63" i="7"/>
  <c r="E63" i="7"/>
  <c r="M62" i="7"/>
  <c r="L62" i="7"/>
  <c r="K62" i="7"/>
  <c r="J62" i="7"/>
  <c r="I62" i="7"/>
  <c r="H62" i="7"/>
  <c r="G62" i="7"/>
  <c r="F62" i="7"/>
  <c r="E62" i="7"/>
  <c r="M61" i="7"/>
  <c r="L61" i="7"/>
  <c r="K61" i="7"/>
  <c r="J61" i="7"/>
  <c r="I61" i="7"/>
  <c r="H61" i="7"/>
  <c r="G61" i="7"/>
  <c r="F61" i="7"/>
  <c r="E61" i="7"/>
  <c r="M60" i="7"/>
  <c r="L60" i="7"/>
  <c r="K60" i="7"/>
  <c r="J60" i="7"/>
  <c r="I60" i="7"/>
  <c r="H60" i="7"/>
  <c r="G60" i="7"/>
  <c r="F60" i="7"/>
  <c r="E60" i="7"/>
  <c r="M59" i="7"/>
  <c r="L59" i="7"/>
  <c r="K59" i="7"/>
  <c r="J59" i="7"/>
  <c r="I59" i="7"/>
  <c r="H59" i="7"/>
  <c r="G59" i="7"/>
  <c r="F59" i="7"/>
  <c r="E59" i="7"/>
  <c r="M58" i="7"/>
  <c r="L58" i="7"/>
  <c r="K58" i="7"/>
  <c r="J58" i="7"/>
  <c r="I58" i="7"/>
  <c r="H58" i="7"/>
  <c r="G58" i="7"/>
  <c r="F58" i="7"/>
  <c r="E58" i="7"/>
  <c r="M57" i="7"/>
  <c r="L57" i="7"/>
  <c r="K57" i="7"/>
  <c r="J57" i="7"/>
  <c r="I57" i="7"/>
  <c r="H57" i="7"/>
  <c r="G57" i="7"/>
  <c r="F57" i="7"/>
  <c r="E57" i="7"/>
  <c r="M56" i="7"/>
  <c r="L56" i="7"/>
  <c r="K56" i="7"/>
  <c r="J56" i="7"/>
  <c r="I56" i="7"/>
  <c r="H56" i="7"/>
  <c r="G56" i="7"/>
  <c r="F56" i="7"/>
  <c r="E56" i="7"/>
  <c r="M55" i="7"/>
  <c r="L55" i="7"/>
  <c r="K55" i="7"/>
  <c r="J55" i="7"/>
  <c r="I55" i="7"/>
  <c r="H55" i="7"/>
  <c r="G55" i="7"/>
  <c r="F55" i="7"/>
  <c r="E55" i="7"/>
  <c r="M54" i="7"/>
  <c r="L54" i="7"/>
  <c r="K54" i="7"/>
  <c r="J54" i="7"/>
  <c r="I54" i="7"/>
  <c r="H54" i="7"/>
  <c r="G54" i="7"/>
  <c r="F54" i="7"/>
  <c r="E54" i="7"/>
  <c r="M53" i="7"/>
  <c r="L53" i="7"/>
  <c r="K53" i="7"/>
  <c r="J53" i="7"/>
  <c r="I53" i="7"/>
  <c r="H53" i="7"/>
  <c r="G53" i="7"/>
  <c r="F53" i="7"/>
  <c r="E53" i="7"/>
  <c r="M52" i="7"/>
  <c r="L52" i="7"/>
  <c r="K52" i="7"/>
  <c r="J52" i="7"/>
  <c r="I52" i="7"/>
  <c r="H52" i="7"/>
  <c r="G52" i="7"/>
  <c r="F52" i="7"/>
  <c r="E52" i="7"/>
  <c r="M51" i="7"/>
  <c r="L51" i="7"/>
  <c r="K51" i="7"/>
  <c r="J51" i="7"/>
  <c r="I51" i="7"/>
  <c r="H51" i="7"/>
  <c r="G51" i="7"/>
  <c r="F51" i="7"/>
  <c r="E51" i="7"/>
  <c r="M50" i="7"/>
  <c r="L50" i="7"/>
  <c r="K50" i="7"/>
  <c r="J50" i="7"/>
  <c r="I50" i="7"/>
  <c r="H50" i="7"/>
  <c r="G50" i="7"/>
  <c r="F50" i="7"/>
  <c r="E50" i="7"/>
  <c r="M49" i="7"/>
  <c r="L49" i="7"/>
  <c r="K49" i="7"/>
  <c r="J49" i="7"/>
  <c r="I49" i="7"/>
  <c r="H49" i="7"/>
  <c r="G49" i="7"/>
  <c r="F49" i="7"/>
  <c r="E49" i="7"/>
  <c r="M48" i="7"/>
  <c r="L48" i="7"/>
  <c r="K48" i="7"/>
  <c r="J48" i="7"/>
  <c r="I48" i="7"/>
  <c r="H48" i="7"/>
  <c r="G48" i="7"/>
  <c r="F48" i="7"/>
  <c r="E48" i="7"/>
  <c r="M47" i="7"/>
  <c r="L47" i="7"/>
  <c r="K47" i="7"/>
  <c r="J47" i="7"/>
  <c r="I47" i="7"/>
  <c r="H47" i="7"/>
  <c r="G47" i="7"/>
  <c r="F47" i="7"/>
  <c r="E47" i="7"/>
  <c r="M46" i="7"/>
  <c r="L46" i="7"/>
  <c r="K46" i="7"/>
  <c r="J46" i="7"/>
  <c r="I46" i="7"/>
  <c r="H46" i="7"/>
  <c r="G46" i="7"/>
  <c r="F46" i="7"/>
  <c r="E46" i="7"/>
  <c r="M45" i="7"/>
  <c r="L45" i="7"/>
  <c r="K45" i="7"/>
  <c r="J45" i="7"/>
  <c r="I45" i="7"/>
  <c r="H45" i="7"/>
  <c r="G45" i="7"/>
  <c r="F45" i="7"/>
  <c r="E45" i="7"/>
  <c r="M44" i="7"/>
  <c r="L44" i="7"/>
  <c r="K44" i="7"/>
  <c r="J44" i="7"/>
  <c r="I44" i="7"/>
  <c r="H44" i="7"/>
  <c r="G44" i="7"/>
  <c r="F44" i="7"/>
  <c r="E44" i="7"/>
  <c r="M43" i="7"/>
  <c r="L43" i="7"/>
  <c r="K43" i="7"/>
  <c r="J43" i="7"/>
  <c r="I43" i="7"/>
  <c r="H43" i="7"/>
  <c r="G43" i="7"/>
  <c r="F43" i="7"/>
  <c r="E43" i="7"/>
  <c r="M42" i="7"/>
  <c r="L42" i="7"/>
  <c r="K42" i="7"/>
  <c r="J42" i="7"/>
  <c r="I42" i="7"/>
  <c r="H42" i="7"/>
  <c r="G42" i="7"/>
  <c r="F42" i="7"/>
  <c r="E42" i="7"/>
  <c r="M41" i="7"/>
  <c r="L41" i="7"/>
  <c r="K41" i="7"/>
  <c r="J41" i="7"/>
  <c r="I41" i="7"/>
  <c r="H41" i="7"/>
  <c r="G41" i="7"/>
  <c r="F41" i="7"/>
  <c r="E41" i="7"/>
  <c r="M40" i="7"/>
  <c r="L40" i="7"/>
  <c r="K40" i="7"/>
  <c r="J40" i="7"/>
  <c r="I40" i="7"/>
  <c r="H40" i="7"/>
  <c r="G40" i="7"/>
  <c r="F40" i="7"/>
  <c r="E40" i="7"/>
  <c r="M39" i="7"/>
  <c r="L39" i="7"/>
  <c r="K39" i="7"/>
  <c r="J39" i="7"/>
  <c r="I39" i="7"/>
  <c r="H39" i="7"/>
  <c r="G39" i="7"/>
  <c r="F39" i="7"/>
  <c r="E39" i="7"/>
  <c r="M38" i="7"/>
  <c r="L38" i="7"/>
  <c r="K38" i="7"/>
  <c r="J38" i="7"/>
  <c r="I38" i="7"/>
  <c r="H38" i="7"/>
  <c r="G38" i="7"/>
  <c r="F38" i="7"/>
  <c r="E38" i="7"/>
  <c r="M37" i="7"/>
  <c r="L37" i="7"/>
  <c r="K37" i="7"/>
  <c r="J37" i="7"/>
  <c r="I37" i="7"/>
  <c r="H37" i="7"/>
  <c r="G37" i="7"/>
  <c r="F37" i="7"/>
  <c r="E37" i="7"/>
  <c r="M36" i="7"/>
  <c r="L36" i="7"/>
  <c r="K36" i="7"/>
  <c r="J36" i="7"/>
  <c r="I36" i="7"/>
  <c r="H36" i="7"/>
  <c r="G36" i="7"/>
  <c r="F36" i="7"/>
  <c r="E36" i="7"/>
  <c r="M35" i="7"/>
  <c r="L35" i="7"/>
  <c r="K35" i="7"/>
  <c r="J35" i="7"/>
  <c r="I35" i="7"/>
  <c r="H35" i="7"/>
  <c r="G35" i="7"/>
  <c r="F35" i="7"/>
  <c r="E35" i="7"/>
  <c r="M34" i="7"/>
  <c r="L34" i="7"/>
  <c r="K34" i="7"/>
  <c r="J34" i="7"/>
  <c r="I34" i="7"/>
  <c r="H34" i="7"/>
  <c r="G34" i="7"/>
  <c r="F34" i="7"/>
  <c r="E34" i="7"/>
  <c r="M33" i="7"/>
  <c r="L33" i="7"/>
  <c r="K33" i="7"/>
  <c r="J33" i="7"/>
  <c r="I33" i="7"/>
  <c r="H33" i="7"/>
  <c r="G33" i="7"/>
  <c r="F33" i="7"/>
  <c r="E33" i="7"/>
  <c r="M32" i="7"/>
  <c r="L32" i="7"/>
  <c r="K32" i="7"/>
  <c r="J32" i="7"/>
  <c r="I32" i="7"/>
  <c r="H32" i="7"/>
  <c r="G32" i="7"/>
  <c r="F32" i="7"/>
  <c r="E32" i="7"/>
  <c r="M31" i="7"/>
  <c r="L31" i="7"/>
  <c r="K31" i="7"/>
  <c r="J31" i="7"/>
  <c r="I31" i="7"/>
  <c r="H31" i="7"/>
  <c r="G31" i="7"/>
  <c r="F31" i="7"/>
  <c r="E31" i="7"/>
  <c r="M30" i="7"/>
  <c r="L30" i="7"/>
  <c r="K30" i="7"/>
  <c r="J30" i="7"/>
  <c r="I30" i="7"/>
  <c r="H30" i="7"/>
  <c r="G30" i="7"/>
  <c r="F30" i="7"/>
  <c r="E30" i="7"/>
  <c r="M29" i="7"/>
  <c r="L29" i="7"/>
  <c r="K29" i="7"/>
  <c r="J29" i="7"/>
  <c r="I29" i="7"/>
  <c r="H29" i="7"/>
  <c r="G29" i="7"/>
  <c r="F29" i="7"/>
  <c r="E29" i="7"/>
  <c r="M28" i="7"/>
  <c r="L28" i="7"/>
  <c r="K28" i="7"/>
  <c r="J28" i="7"/>
  <c r="I28" i="7"/>
  <c r="H28" i="7"/>
  <c r="G28" i="7"/>
  <c r="F28" i="7"/>
  <c r="E28" i="7"/>
  <c r="M27" i="7"/>
  <c r="L27" i="7"/>
  <c r="K27" i="7"/>
  <c r="J27" i="7"/>
  <c r="I27" i="7"/>
  <c r="H27" i="7"/>
  <c r="G27" i="7"/>
  <c r="F27" i="7"/>
  <c r="E27" i="7"/>
  <c r="M26" i="7"/>
  <c r="L26" i="7"/>
  <c r="K26" i="7"/>
  <c r="J26" i="7"/>
  <c r="I26" i="7"/>
  <c r="H26" i="7"/>
  <c r="G26" i="7"/>
  <c r="F26" i="7"/>
  <c r="E26" i="7"/>
  <c r="M25" i="7"/>
  <c r="L25" i="7"/>
  <c r="K25" i="7"/>
  <c r="J25" i="7"/>
  <c r="I25" i="7"/>
  <c r="H25" i="7"/>
  <c r="G25" i="7"/>
  <c r="F25" i="7"/>
  <c r="E25" i="7"/>
  <c r="M24" i="7"/>
  <c r="L24" i="7"/>
  <c r="K24" i="7"/>
  <c r="J24" i="7"/>
  <c r="I24" i="7"/>
  <c r="H24" i="7"/>
  <c r="G24" i="7"/>
  <c r="F24" i="7"/>
  <c r="E24" i="7"/>
  <c r="M23" i="7"/>
  <c r="L23" i="7"/>
  <c r="K23" i="7"/>
  <c r="J23" i="7"/>
  <c r="I23" i="7"/>
  <c r="H23" i="7"/>
  <c r="G23" i="7"/>
  <c r="F23" i="7"/>
  <c r="E23" i="7"/>
  <c r="M22" i="7"/>
  <c r="L22" i="7"/>
  <c r="K22" i="7"/>
  <c r="J22" i="7"/>
  <c r="I22" i="7"/>
  <c r="H22" i="7"/>
  <c r="G22" i="7"/>
  <c r="F22" i="7"/>
  <c r="E22" i="7"/>
  <c r="M21" i="7"/>
  <c r="L21" i="7"/>
  <c r="K21" i="7"/>
  <c r="J21" i="7"/>
  <c r="I21" i="7"/>
  <c r="H21" i="7"/>
  <c r="G21" i="7"/>
  <c r="F21" i="7"/>
  <c r="E21" i="7"/>
  <c r="M20" i="7"/>
  <c r="L20" i="7"/>
  <c r="K20" i="7"/>
  <c r="J20" i="7"/>
  <c r="I20" i="7"/>
  <c r="H20" i="7"/>
  <c r="G20" i="7"/>
  <c r="F20" i="7"/>
  <c r="E20" i="7"/>
  <c r="M19" i="7"/>
  <c r="L19" i="7"/>
  <c r="K19" i="7"/>
  <c r="J19" i="7"/>
  <c r="I19" i="7"/>
  <c r="H19" i="7"/>
  <c r="G19" i="7"/>
  <c r="F19" i="7"/>
  <c r="E19" i="7"/>
  <c r="M18" i="7"/>
  <c r="L18" i="7"/>
  <c r="K18" i="7"/>
  <c r="J18" i="7"/>
  <c r="I18" i="7"/>
  <c r="H18" i="7"/>
  <c r="G18" i="7"/>
  <c r="F18" i="7"/>
  <c r="E18" i="7"/>
  <c r="M17" i="7"/>
  <c r="L17" i="7"/>
  <c r="K17" i="7"/>
  <c r="J17" i="7"/>
  <c r="I17" i="7"/>
  <c r="H17" i="7"/>
  <c r="G17" i="7"/>
  <c r="F17" i="7"/>
  <c r="E17" i="7"/>
  <c r="M16" i="7"/>
  <c r="L16" i="7"/>
  <c r="K16" i="7"/>
  <c r="J16" i="7"/>
  <c r="I16" i="7"/>
  <c r="H16" i="7"/>
  <c r="G16" i="7"/>
  <c r="F16" i="7"/>
  <c r="E16" i="7"/>
  <c r="M15" i="7"/>
  <c r="L15" i="7"/>
  <c r="K15" i="7"/>
  <c r="J15" i="7"/>
  <c r="I15" i="7"/>
  <c r="H15" i="7"/>
  <c r="G15" i="7"/>
  <c r="F15" i="7"/>
  <c r="E15" i="7"/>
  <c r="M14" i="7"/>
  <c r="L14" i="7"/>
  <c r="K14" i="7"/>
  <c r="J14" i="7"/>
  <c r="I14" i="7"/>
  <c r="H14" i="7"/>
  <c r="G14" i="7"/>
  <c r="F14" i="7"/>
  <c r="E14" i="7"/>
  <c r="M13" i="7"/>
  <c r="L13" i="7"/>
  <c r="K13" i="7"/>
  <c r="J13" i="7"/>
  <c r="I13" i="7"/>
  <c r="H13" i="7"/>
  <c r="G13" i="7"/>
  <c r="F13" i="7"/>
  <c r="E13" i="7"/>
  <c r="M12" i="7"/>
  <c r="L12" i="7"/>
  <c r="K12" i="7"/>
  <c r="J12" i="7"/>
  <c r="I12" i="7"/>
  <c r="H12" i="7"/>
  <c r="G12" i="7"/>
  <c r="F12" i="7"/>
  <c r="E12" i="7"/>
  <c r="M11" i="7"/>
  <c r="L11" i="7"/>
  <c r="K11" i="7"/>
  <c r="J11" i="7"/>
  <c r="I11" i="7"/>
  <c r="H11" i="7"/>
  <c r="G11" i="7"/>
  <c r="F11" i="7"/>
  <c r="E11" i="7"/>
  <c r="M10" i="7"/>
  <c r="L10" i="7"/>
  <c r="K10" i="7"/>
  <c r="J10" i="7"/>
  <c r="I10" i="7"/>
  <c r="H10" i="7"/>
  <c r="G10" i="7"/>
  <c r="F10" i="7"/>
  <c r="E10" i="7"/>
  <c r="M9" i="7"/>
  <c r="L9" i="7"/>
  <c r="K9" i="7"/>
  <c r="J9" i="7"/>
  <c r="I9" i="7"/>
  <c r="H9" i="7"/>
  <c r="G9" i="7"/>
  <c r="F9" i="7"/>
  <c r="E9" i="7"/>
  <c r="M8" i="7"/>
  <c r="L8" i="7"/>
  <c r="K8" i="7"/>
  <c r="J8" i="7"/>
  <c r="I8" i="7"/>
  <c r="H8" i="7"/>
  <c r="G8" i="7"/>
  <c r="F8" i="7"/>
  <c r="E8" i="7"/>
  <c r="M7" i="7"/>
  <c r="L7" i="7"/>
  <c r="K7" i="7"/>
  <c r="J7" i="7"/>
  <c r="I7" i="7"/>
  <c r="H7" i="7"/>
  <c r="G7" i="7"/>
  <c r="F7" i="7"/>
  <c r="E7" i="7"/>
  <c r="M6" i="7"/>
  <c r="L6" i="7"/>
  <c r="K6" i="7"/>
  <c r="J6" i="7"/>
  <c r="I6" i="7"/>
  <c r="H6" i="7"/>
  <c r="G6" i="7"/>
  <c r="F6" i="7"/>
  <c r="E6" i="7"/>
  <c r="M5" i="7"/>
  <c r="L5" i="7"/>
  <c r="K5" i="7"/>
  <c r="J5" i="7"/>
  <c r="I5" i="7"/>
  <c r="H5" i="7"/>
  <c r="G5" i="7"/>
  <c r="F5" i="7"/>
  <c r="E5" i="7"/>
  <c r="M4" i="7"/>
  <c r="L4" i="7"/>
  <c r="K4" i="7"/>
  <c r="J4" i="7"/>
  <c r="I4" i="7"/>
  <c r="H4" i="7"/>
  <c r="G4" i="7"/>
  <c r="F4" i="7"/>
  <c r="E4" i="7"/>
  <c r="M3" i="7"/>
  <c r="L3" i="7"/>
  <c r="K3" i="7"/>
  <c r="J3" i="7"/>
  <c r="I3" i="7"/>
  <c r="H3" i="7"/>
  <c r="G3" i="7"/>
  <c r="F3" i="7"/>
  <c r="E3" i="7"/>
  <c r="M2" i="7"/>
  <c r="L2" i="7"/>
  <c r="K2" i="7"/>
  <c r="J2" i="7"/>
  <c r="I2" i="7"/>
  <c r="H2" i="7"/>
  <c r="G2" i="7"/>
  <c r="F2" i="7"/>
  <c r="E2" i="7"/>
  <c r="L2" i="6"/>
  <c r="L8" i="6"/>
  <c r="AJ2" i="6" l="1"/>
  <c r="AI2" i="6"/>
  <c r="U33" i="6"/>
  <c r="U27" i="6"/>
  <c r="U21" i="6"/>
  <c r="D116" i="6"/>
  <c r="W3" i="6" s="1"/>
  <c r="C116" i="6"/>
  <c r="B116" i="6"/>
  <c r="U9" i="6" s="1"/>
  <c r="V21" i="6" s="1"/>
  <c r="A116" i="6"/>
  <c r="V3" i="6" s="1"/>
  <c r="M115" i="6"/>
  <c r="L115" i="6"/>
  <c r="K115" i="6"/>
  <c r="J115" i="6"/>
  <c r="I115" i="6"/>
  <c r="H115" i="6"/>
  <c r="G115" i="6"/>
  <c r="F115" i="6"/>
  <c r="E115" i="6"/>
  <c r="M114" i="6"/>
  <c r="L114" i="6"/>
  <c r="K114" i="6"/>
  <c r="J114" i="6"/>
  <c r="I114" i="6"/>
  <c r="H114" i="6"/>
  <c r="G114" i="6"/>
  <c r="F114" i="6"/>
  <c r="E114" i="6"/>
  <c r="M113" i="6"/>
  <c r="L113" i="6"/>
  <c r="K113" i="6"/>
  <c r="J113" i="6"/>
  <c r="I113" i="6"/>
  <c r="H113" i="6"/>
  <c r="G113" i="6"/>
  <c r="F113" i="6"/>
  <c r="E113" i="6"/>
  <c r="M112" i="6"/>
  <c r="L112" i="6"/>
  <c r="K112" i="6"/>
  <c r="J112" i="6"/>
  <c r="I112" i="6"/>
  <c r="H112" i="6"/>
  <c r="G112" i="6"/>
  <c r="F112" i="6"/>
  <c r="E112" i="6"/>
  <c r="M111" i="6"/>
  <c r="L111" i="6"/>
  <c r="K111" i="6"/>
  <c r="J111" i="6"/>
  <c r="I111" i="6"/>
  <c r="H111" i="6"/>
  <c r="G111" i="6"/>
  <c r="F111" i="6"/>
  <c r="E111" i="6"/>
  <c r="M110" i="6"/>
  <c r="L110" i="6"/>
  <c r="K110" i="6"/>
  <c r="J110" i="6"/>
  <c r="I110" i="6"/>
  <c r="H110" i="6"/>
  <c r="G110" i="6"/>
  <c r="F110" i="6"/>
  <c r="E110" i="6"/>
  <c r="M109" i="6"/>
  <c r="L109" i="6"/>
  <c r="K109" i="6"/>
  <c r="J109" i="6"/>
  <c r="I109" i="6"/>
  <c r="H109" i="6"/>
  <c r="G109" i="6"/>
  <c r="F109" i="6"/>
  <c r="E109" i="6"/>
  <c r="M108" i="6"/>
  <c r="L108" i="6"/>
  <c r="K108" i="6"/>
  <c r="J108" i="6"/>
  <c r="I108" i="6"/>
  <c r="H108" i="6"/>
  <c r="G108" i="6"/>
  <c r="F108" i="6"/>
  <c r="E108" i="6"/>
  <c r="M107" i="6"/>
  <c r="L107" i="6"/>
  <c r="K107" i="6"/>
  <c r="J107" i="6"/>
  <c r="I107" i="6"/>
  <c r="H107" i="6"/>
  <c r="G107" i="6"/>
  <c r="F107" i="6"/>
  <c r="E107" i="6"/>
  <c r="M106" i="6"/>
  <c r="L106" i="6"/>
  <c r="K106" i="6"/>
  <c r="J106" i="6"/>
  <c r="I106" i="6"/>
  <c r="H106" i="6"/>
  <c r="G106" i="6"/>
  <c r="F106" i="6"/>
  <c r="E106" i="6"/>
  <c r="M105" i="6"/>
  <c r="L105" i="6"/>
  <c r="K105" i="6"/>
  <c r="J105" i="6"/>
  <c r="I105" i="6"/>
  <c r="H105" i="6"/>
  <c r="G105" i="6"/>
  <c r="F105" i="6"/>
  <c r="E105" i="6"/>
  <c r="M104" i="6"/>
  <c r="L104" i="6"/>
  <c r="K104" i="6"/>
  <c r="J104" i="6"/>
  <c r="I104" i="6"/>
  <c r="H104" i="6"/>
  <c r="G104" i="6"/>
  <c r="F104" i="6"/>
  <c r="E104" i="6"/>
  <c r="M103" i="6"/>
  <c r="L103" i="6"/>
  <c r="K103" i="6"/>
  <c r="J103" i="6"/>
  <c r="I103" i="6"/>
  <c r="H103" i="6"/>
  <c r="G103" i="6"/>
  <c r="F103" i="6"/>
  <c r="E103" i="6"/>
  <c r="M102" i="6"/>
  <c r="L102" i="6"/>
  <c r="K102" i="6"/>
  <c r="J102" i="6"/>
  <c r="I102" i="6"/>
  <c r="H102" i="6"/>
  <c r="G102" i="6"/>
  <c r="F102" i="6"/>
  <c r="E102" i="6"/>
  <c r="M101" i="6"/>
  <c r="L101" i="6"/>
  <c r="K101" i="6"/>
  <c r="J101" i="6"/>
  <c r="I101" i="6"/>
  <c r="H101" i="6"/>
  <c r="G101" i="6"/>
  <c r="F101" i="6"/>
  <c r="E101" i="6"/>
  <c r="M100" i="6"/>
  <c r="L100" i="6"/>
  <c r="K100" i="6"/>
  <c r="J100" i="6"/>
  <c r="I100" i="6"/>
  <c r="H100" i="6"/>
  <c r="G100" i="6"/>
  <c r="F100" i="6"/>
  <c r="E100" i="6"/>
  <c r="M99" i="6"/>
  <c r="L99" i="6"/>
  <c r="K99" i="6"/>
  <c r="J99" i="6"/>
  <c r="I99" i="6"/>
  <c r="H99" i="6"/>
  <c r="G99" i="6"/>
  <c r="F99" i="6"/>
  <c r="E99" i="6"/>
  <c r="M98" i="6"/>
  <c r="L98" i="6"/>
  <c r="K98" i="6"/>
  <c r="J98" i="6"/>
  <c r="I98" i="6"/>
  <c r="H98" i="6"/>
  <c r="G98" i="6"/>
  <c r="F98" i="6"/>
  <c r="E98" i="6"/>
  <c r="M97" i="6"/>
  <c r="L97" i="6"/>
  <c r="K97" i="6"/>
  <c r="J97" i="6"/>
  <c r="I97" i="6"/>
  <c r="H97" i="6"/>
  <c r="G97" i="6"/>
  <c r="F97" i="6"/>
  <c r="E97" i="6"/>
  <c r="M96" i="6"/>
  <c r="L96" i="6"/>
  <c r="K96" i="6"/>
  <c r="J96" i="6"/>
  <c r="I96" i="6"/>
  <c r="H96" i="6"/>
  <c r="G96" i="6"/>
  <c r="F96" i="6"/>
  <c r="E96" i="6"/>
  <c r="M95" i="6"/>
  <c r="L95" i="6"/>
  <c r="K95" i="6"/>
  <c r="J95" i="6"/>
  <c r="I95" i="6"/>
  <c r="H95" i="6"/>
  <c r="G95" i="6"/>
  <c r="F95" i="6"/>
  <c r="E95" i="6"/>
  <c r="M94" i="6"/>
  <c r="L94" i="6"/>
  <c r="K94" i="6"/>
  <c r="J94" i="6"/>
  <c r="I94" i="6"/>
  <c r="H94" i="6"/>
  <c r="G94" i="6"/>
  <c r="F94" i="6"/>
  <c r="E94" i="6"/>
  <c r="M93" i="6"/>
  <c r="L93" i="6"/>
  <c r="K93" i="6"/>
  <c r="J93" i="6"/>
  <c r="I93" i="6"/>
  <c r="H93" i="6"/>
  <c r="G93" i="6"/>
  <c r="F93" i="6"/>
  <c r="E93" i="6"/>
  <c r="M92" i="6"/>
  <c r="L92" i="6"/>
  <c r="K92" i="6"/>
  <c r="J92" i="6"/>
  <c r="I92" i="6"/>
  <c r="H92" i="6"/>
  <c r="G92" i="6"/>
  <c r="F92" i="6"/>
  <c r="E92" i="6"/>
  <c r="M91" i="6"/>
  <c r="L91" i="6"/>
  <c r="K91" i="6"/>
  <c r="J91" i="6"/>
  <c r="I91" i="6"/>
  <c r="H91" i="6"/>
  <c r="G91" i="6"/>
  <c r="F91" i="6"/>
  <c r="E91" i="6"/>
  <c r="M90" i="6"/>
  <c r="L90" i="6"/>
  <c r="K90" i="6"/>
  <c r="J90" i="6"/>
  <c r="I90" i="6"/>
  <c r="H90" i="6"/>
  <c r="G90" i="6"/>
  <c r="F90" i="6"/>
  <c r="E90" i="6"/>
  <c r="M89" i="6"/>
  <c r="L89" i="6"/>
  <c r="K89" i="6"/>
  <c r="J89" i="6"/>
  <c r="I89" i="6"/>
  <c r="H89" i="6"/>
  <c r="G89" i="6"/>
  <c r="F89" i="6"/>
  <c r="E89" i="6"/>
  <c r="M88" i="6"/>
  <c r="L88" i="6"/>
  <c r="K88" i="6"/>
  <c r="J88" i="6"/>
  <c r="I88" i="6"/>
  <c r="H88" i="6"/>
  <c r="G88" i="6"/>
  <c r="F88" i="6"/>
  <c r="E88" i="6"/>
  <c r="M87" i="6"/>
  <c r="L87" i="6"/>
  <c r="K87" i="6"/>
  <c r="J87" i="6"/>
  <c r="I87" i="6"/>
  <c r="H87" i="6"/>
  <c r="G87" i="6"/>
  <c r="F87" i="6"/>
  <c r="E87" i="6"/>
  <c r="M86" i="6"/>
  <c r="L86" i="6"/>
  <c r="K86" i="6"/>
  <c r="J86" i="6"/>
  <c r="I86" i="6"/>
  <c r="H86" i="6"/>
  <c r="G86" i="6"/>
  <c r="F86" i="6"/>
  <c r="E86" i="6"/>
  <c r="M85" i="6"/>
  <c r="L85" i="6"/>
  <c r="K85" i="6"/>
  <c r="J85" i="6"/>
  <c r="I85" i="6"/>
  <c r="H85" i="6"/>
  <c r="G85" i="6"/>
  <c r="F85" i="6"/>
  <c r="E85" i="6"/>
  <c r="M84" i="6"/>
  <c r="L84" i="6"/>
  <c r="K84" i="6"/>
  <c r="J84" i="6"/>
  <c r="I84" i="6"/>
  <c r="H84" i="6"/>
  <c r="G84" i="6"/>
  <c r="F84" i="6"/>
  <c r="E84" i="6"/>
  <c r="M83" i="6"/>
  <c r="L83" i="6"/>
  <c r="K83" i="6"/>
  <c r="J83" i="6"/>
  <c r="I83" i="6"/>
  <c r="H83" i="6"/>
  <c r="G83" i="6"/>
  <c r="F83" i="6"/>
  <c r="E83" i="6"/>
  <c r="M82" i="6"/>
  <c r="L82" i="6"/>
  <c r="K82" i="6"/>
  <c r="J82" i="6"/>
  <c r="I82" i="6"/>
  <c r="H82" i="6"/>
  <c r="G82" i="6"/>
  <c r="F82" i="6"/>
  <c r="E82" i="6"/>
  <c r="M81" i="6"/>
  <c r="L81" i="6"/>
  <c r="K81" i="6"/>
  <c r="J81" i="6"/>
  <c r="I81" i="6"/>
  <c r="H81" i="6"/>
  <c r="G81" i="6"/>
  <c r="F81" i="6"/>
  <c r="E81" i="6"/>
  <c r="M80" i="6"/>
  <c r="L80" i="6"/>
  <c r="K80" i="6"/>
  <c r="J80" i="6"/>
  <c r="I80" i="6"/>
  <c r="H80" i="6"/>
  <c r="G80" i="6"/>
  <c r="F80" i="6"/>
  <c r="E80" i="6"/>
  <c r="M79" i="6"/>
  <c r="L79" i="6"/>
  <c r="K79" i="6"/>
  <c r="J79" i="6"/>
  <c r="I79" i="6"/>
  <c r="H79" i="6"/>
  <c r="G79" i="6"/>
  <c r="F79" i="6"/>
  <c r="E79" i="6"/>
  <c r="M78" i="6"/>
  <c r="L78" i="6"/>
  <c r="K78" i="6"/>
  <c r="J78" i="6"/>
  <c r="I78" i="6"/>
  <c r="H78" i="6"/>
  <c r="G78" i="6"/>
  <c r="F78" i="6"/>
  <c r="E78" i="6"/>
  <c r="M77" i="6"/>
  <c r="L77" i="6"/>
  <c r="K77" i="6"/>
  <c r="J77" i="6"/>
  <c r="I77" i="6"/>
  <c r="H77" i="6"/>
  <c r="G77" i="6"/>
  <c r="F77" i="6"/>
  <c r="E77" i="6"/>
  <c r="M76" i="6"/>
  <c r="L76" i="6"/>
  <c r="K76" i="6"/>
  <c r="J76" i="6"/>
  <c r="I76" i="6"/>
  <c r="H76" i="6"/>
  <c r="G76" i="6"/>
  <c r="F76" i="6"/>
  <c r="E76" i="6"/>
  <c r="M75" i="6"/>
  <c r="L75" i="6"/>
  <c r="K75" i="6"/>
  <c r="J75" i="6"/>
  <c r="I75" i="6"/>
  <c r="H75" i="6"/>
  <c r="G75" i="6"/>
  <c r="F75" i="6"/>
  <c r="E75" i="6"/>
  <c r="M74" i="6"/>
  <c r="L74" i="6"/>
  <c r="K74" i="6"/>
  <c r="J74" i="6"/>
  <c r="I74" i="6"/>
  <c r="H74" i="6"/>
  <c r="G74" i="6"/>
  <c r="F74" i="6"/>
  <c r="E74" i="6"/>
  <c r="M73" i="6"/>
  <c r="L73" i="6"/>
  <c r="K73" i="6"/>
  <c r="J73" i="6"/>
  <c r="I73" i="6"/>
  <c r="H73" i="6"/>
  <c r="G73" i="6"/>
  <c r="F73" i="6"/>
  <c r="E73" i="6"/>
  <c r="M72" i="6"/>
  <c r="L72" i="6"/>
  <c r="K72" i="6"/>
  <c r="J72" i="6"/>
  <c r="I72" i="6"/>
  <c r="H72" i="6"/>
  <c r="G72" i="6"/>
  <c r="F72" i="6"/>
  <c r="E72" i="6"/>
  <c r="M71" i="6"/>
  <c r="L71" i="6"/>
  <c r="K71" i="6"/>
  <c r="J71" i="6"/>
  <c r="I71" i="6"/>
  <c r="H71" i="6"/>
  <c r="G71" i="6"/>
  <c r="F71" i="6"/>
  <c r="E71" i="6"/>
  <c r="M70" i="6"/>
  <c r="L70" i="6"/>
  <c r="K70" i="6"/>
  <c r="J70" i="6"/>
  <c r="I70" i="6"/>
  <c r="H70" i="6"/>
  <c r="G70" i="6"/>
  <c r="F70" i="6"/>
  <c r="E70" i="6"/>
  <c r="M69" i="6"/>
  <c r="L69" i="6"/>
  <c r="K69" i="6"/>
  <c r="J69" i="6"/>
  <c r="I69" i="6"/>
  <c r="H69" i="6"/>
  <c r="G69" i="6"/>
  <c r="F69" i="6"/>
  <c r="E69" i="6"/>
  <c r="M68" i="6"/>
  <c r="L68" i="6"/>
  <c r="K68" i="6"/>
  <c r="J68" i="6"/>
  <c r="I68" i="6"/>
  <c r="H68" i="6"/>
  <c r="G68" i="6"/>
  <c r="F68" i="6"/>
  <c r="E68" i="6"/>
  <c r="M67" i="6"/>
  <c r="L67" i="6"/>
  <c r="K67" i="6"/>
  <c r="J67" i="6"/>
  <c r="I67" i="6"/>
  <c r="H67" i="6"/>
  <c r="G67" i="6"/>
  <c r="F67" i="6"/>
  <c r="E67" i="6"/>
  <c r="M66" i="6"/>
  <c r="L66" i="6"/>
  <c r="K66" i="6"/>
  <c r="J66" i="6"/>
  <c r="I66" i="6"/>
  <c r="H66" i="6"/>
  <c r="G66" i="6"/>
  <c r="F66" i="6"/>
  <c r="E66" i="6"/>
  <c r="M65" i="6"/>
  <c r="L65" i="6"/>
  <c r="K65" i="6"/>
  <c r="J65" i="6"/>
  <c r="I65" i="6"/>
  <c r="H65" i="6"/>
  <c r="G65" i="6"/>
  <c r="F65" i="6"/>
  <c r="E65" i="6"/>
  <c r="M64" i="6"/>
  <c r="L64" i="6"/>
  <c r="K64" i="6"/>
  <c r="J64" i="6"/>
  <c r="I64" i="6"/>
  <c r="H64" i="6"/>
  <c r="G64" i="6"/>
  <c r="F64" i="6"/>
  <c r="E64" i="6"/>
  <c r="M63" i="6"/>
  <c r="L63" i="6"/>
  <c r="K63" i="6"/>
  <c r="J63" i="6"/>
  <c r="I63" i="6"/>
  <c r="H63" i="6"/>
  <c r="G63" i="6"/>
  <c r="F63" i="6"/>
  <c r="E63" i="6"/>
  <c r="M62" i="6"/>
  <c r="L62" i="6"/>
  <c r="K62" i="6"/>
  <c r="J62" i="6"/>
  <c r="I62" i="6"/>
  <c r="H62" i="6"/>
  <c r="G62" i="6"/>
  <c r="F62" i="6"/>
  <c r="E62" i="6"/>
  <c r="M61" i="6"/>
  <c r="L61" i="6"/>
  <c r="K61" i="6"/>
  <c r="J61" i="6"/>
  <c r="I61" i="6"/>
  <c r="H61" i="6"/>
  <c r="G61" i="6"/>
  <c r="F61" i="6"/>
  <c r="E61" i="6"/>
  <c r="M60" i="6"/>
  <c r="L60" i="6"/>
  <c r="K60" i="6"/>
  <c r="J60" i="6"/>
  <c r="I60" i="6"/>
  <c r="H60" i="6"/>
  <c r="G60" i="6"/>
  <c r="F60" i="6"/>
  <c r="E60" i="6"/>
  <c r="M59" i="6"/>
  <c r="L59" i="6"/>
  <c r="K59" i="6"/>
  <c r="J59" i="6"/>
  <c r="I59" i="6"/>
  <c r="H59" i="6"/>
  <c r="G59" i="6"/>
  <c r="F59" i="6"/>
  <c r="E59" i="6"/>
  <c r="M58" i="6"/>
  <c r="L58" i="6"/>
  <c r="K58" i="6"/>
  <c r="J58" i="6"/>
  <c r="I58" i="6"/>
  <c r="H58" i="6"/>
  <c r="G58" i="6"/>
  <c r="F58" i="6"/>
  <c r="E58" i="6"/>
  <c r="M57" i="6"/>
  <c r="L57" i="6"/>
  <c r="K57" i="6"/>
  <c r="J57" i="6"/>
  <c r="I57" i="6"/>
  <c r="H57" i="6"/>
  <c r="G57" i="6"/>
  <c r="F57" i="6"/>
  <c r="E57" i="6"/>
  <c r="M56" i="6"/>
  <c r="L56" i="6"/>
  <c r="K56" i="6"/>
  <c r="J56" i="6"/>
  <c r="I56" i="6"/>
  <c r="H56" i="6"/>
  <c r="G56" i="6"/>
  <c r="F56" i="6"/>
  <c r="E56" i="6"/>
  <c r="M55" i="6"/>
  <c r="L55" i="6"/>
  <c r="K55" i="6"/>
  <c r="J55" i="6"/>
  <c r="I55" i="6"/>
  <c r="H55" i="6"/>
  <c r="G55" i="6"/>
  <c r="F55" i="6"/>
  <c r="E55" i="6"/>
  <c r="M54" i="6"/>
  <c r="L54" i="6"/>
  <c r="K54" i="6"/>
  <c r="J54" i="6"/>
  <c r="I54" i="6"/>
  <c r="H54" i="6"/>
  <c r="G54" i="6"/>
  <c r="F54" i="6"/>
  <c r="E54" i="6"/>
  <c r="M53" i="6"/>
  <c r="L53" i="6"/>
  <c r="K53" i="6"/>
  <c r="J53" i="6"/>
  <c r="I53" i="6"/>
  <c r="H53" i="6"/>
  <c r="G53" i="6"/>
  <c r="F53" i="6"/>
  <c r="E53" i="6"/>
  <c r="M52" i="6"/>
  <c r="L52" i="6"/>
  <c r="K52" i="6"/>
  <c r="J52" i="6"/>
  <c r="I52" i="6"/>
  <c r="H52" i="6"/>
  <c r="G52" i="6"/>
  <c r="F52" i="6"/>
  <c r="E52" i="6"/>
  <c r="M51" i="6"/>
  <c r="L51" i="6"/>
  <c r="K51" i="6"/>
  <c r="J51" i="6"/>
  <c r="I51" i="6"/>
  <c r="H51" i="6"/>
  <c r="G51" i="6"/>
  <c r="F51" i="6"/>
  <c r="E51" i="6"/>
  <c r="M50" i="6"/>
  <c r="L50" i="6"/>
  <c r="K50" i="6"/>
  <c r="J50" i="6"/>
  <c r="I50" i="6"/>
  <c r="H50" i="6"/>
  <c r="G50" i="6"/>
  <c r="F50" i="6"/>
  <c r="E50" i="6"/>
  <c r="M49" i="6"/>
  <c r="L49" i="6"/>
  <c r="K49" i="6"/>
  <c r="J49" i="6"/>
  <c r="I49" i="6"/>
  <c r="H49" i="6"/>
  <c r="G49" i="6"/>
  <c r="F49" i="6"/>
  <c r="E49" i="6"/>
  <c r="M48" i="6"/>
  <c r="L48" i="6"/>
  <c r="K48" i="6"/>
  <c r="J48" i="6"/>
  <c r="I48" i="6"/>
  <c r="H48" i="6"/>
  <c r="G48" i="6"/>
  <c r="F48" i="6"/>
  <c r="E48" i="6"/>
  <c r="M47" i="6"/>
  <c r="L47" i="6"/>
  <c r="K47" i="6"/>
  <c r="J47" i="6"/>
  <c r="I47" i="6"/>
  <c r="H47" i="6"/>
  <c r="G47" i="6"/>
  <c r="F47" i="6"/>
  <c r="E47" i="6"/>
  <c r="M46" i="6"/>
  <c r="L46" i="6"/>
  <c r="K46" i="6"/>
  <c r="J46" i="6"/>
  <c r="I46" i="6"/>
  <c r="H46" i="6"/>
  <c r="G46" i="6"/>
  <c r="F46" i="6"/>
  <c r="E46" i="6"/>
  <c r="M45" i="6"/>
  <c r="L45" i="6"/>
  <c r="K45" i="6"/>
  <c r="J45" i="6"/>
  <c r="I45" i="6"/>
  <c r="H45" i="6"/>
  <c r="G45" i="6"/>
  <c r="F45" i="6"/>
  <c r="E45" i="6"/>
  <c r="M44" i="6"/>
  <c r="L44" i="6"/>
  <c r="K44" i="6"/>
  <c r="J44" i="6"/>
  <c r="I44" i="6"/>
  <c r="H44" i="6"/>
  <c r="G44" i="6"/>
  <c r="F44" i="6"/>
  <c r="E44" i="6"/>
  <c r="M43" i="6"/>
  <c r="L43" i="6"/>
  <c r="K43" i="6"/>
  <c r="J43" i="6"/>
  <c r="I43" i="6"/>
  <c r="H43" i="6"/>
  <c r="G43" i="6"/>
  <c r="F43" i="6"/>
  <c r="E43" i="6"/>
  <c r="M42" i="6"/>
  <c r="L42" i="6"/>
  <c r="K42" i="6"/>
  <c r="J42" i="6"/>
  <c r="I42" i="6"/>
  <c r="H42" i="6"/>
  <c r="G42" i="6"/>
  <c r="F42" i="6"/>
  <c r="E42" i="6"/>
  <c r="M41" i="6"/>
  <c r="L41" i="6"/>
  <c r="K41" i="6"/>
  <c r="J41" i="6"/>
  <c r="I41" i="6"/>
  <c r="H41" i="6"/>
  <c r="G41" i="6"/>
  <c r="F41" i="6"/>
  <c r="E41" i="6"/>
  <c r="M40" i="6"/>
  <c r="L40" i="6"/>
  <c r="K40" i="6"/>
  <c r="J40" i="6"/>
  <c r="I40" i="6"/>
  <c r="H40" i="6"/>
  <c r="G40" i="6"/>
  <c r="F40" i="6"/>
  <c r="E40" i="6"/>
  <c r="M39" i="6"/>
  <c r="L39" i="6"/>
  <c r="K39" i="6"/>
  <c r="J39" i="6"/>
  <c r="I39" i="6"/>
  <c r="H39" i="6"/>
  <c r="G39" i="6"/>
  <c r="F39" i="6"/>
  <c r="E39" i="6"/>
  <c r="M38" i="6"/>
  <c r="L38" i="6"/>
  <c r="K38" i="6"/>
  <c r="J38" i="6"/>
  <c r="I38" i="6"/>
  <c r="H38" i="6"/>
  <c r="G38" i="6"/>
  <c r="F38" i="6"/>
  <c r="E38" i="6"/>
  <c r="M37" i="6"/>
  <c r="L37" i="6"/>
  <c r="K37" i="6"/>
  <c r="J37" i="6"/>
  <c r="I37" i="6"/>
  <c r="H37" i="6"/>
  <c r="G37" i="6"/>
  <c r="F37" i="6"/>
  <c r="E37" i="6"/>
  <c r="M36" i="6"/>
  <c r="L36" i="6"/>
  <c r="K36" i="6"/>
  <c r="J36" i="6"/>
  <c r="I36" i="6"/>
  <c r="H36" i="6"/>
  <c r="G36" i="6"/>
  <c r="F36" i="6"/>
  <c r="E36" i="6"/>
  <c r="M35" i="6"/>
  <c r="L35" i="6"/>
  <c r="K35" i="6"/>
  <c r="J35" i="6"/>
  <c r="I35" i="6"/>
  <c r="H35" i="6"/>
  <c r="G35" i="6"/>
  <c r="F35" i="6"/>
  <c r="E35" i="6"/>
  <c r="M34" i="6"/>
  <c r="L34" i="6"/>
  <c r="K34" i="6"/>
  <c r="J34" i="6"/>
  <c r="I34" i="6"/>
  <c r="H34" i="6"/>
  <c r="G34" i="6"/>
  <c r="F34" i="6"/>
  <c r="E34" i="6"/>
  <c r="M33" i="6"/>
  <c r="L33" i="6"/>
  <c r="K33" i="6"/>
  <c r="J33" i="6"/>
  <c r="I33" i="6"/>
  <c r="H33" i="6"/>
  <c r="G33" i="6"/>
  <c r="F33" i="6"/>
  <c r="E33" i="6"/>
  <c r="M32" i="6"/>
  <c r="L32" i="6"/>
  <c r="K32" i="6"/>
  <c r="J32" i="6"/>
  <c r="I32" i="6"/>
  <c r="H32" i="6"/>
  <c r="G32" i="6"/>
  <c r="F32" i="6"/>
  <c r="E32" i="6"/>
  <c r="M31" i="6"/>
  <c r="L31" i="6"/>
  <c r="K31" i="6"/>
  <c r="J31" i="6"/>
  <c r="I31" i="6"/>
  <c r="H31" i="6"/>
  <c r="G31" i="6"/>
  <c r="F31" i="6"/>
  <c r="E31" i="6"/>
  <c r="M30" i="6"/>
  <c r="L30" i="6"/>
  <c r="K30" i="6"/>
  <c r="J30" i="6"/>
  <c r="I30" i="6"/>
  <c r="H30" i="6"/>
  <c r="G30" i="6"/>
  <c r="F30" i="6"/>
  <c r="E30" i="6"/>
  <c r="M29" i="6"/>
  <c r="L29" i="6"/>
  <c r="K29" i="6"/>
  <c r="J29" i="6"/>
  <c r="I29" i="6"/>
  <c r="H29" i="6"/>
  <c r="G29" i="6"/>
  <c r="F29" i="6"/>
  <c r="E29" i="6"/>
  <c r="M28" i="6"/>
  <c r="L28" i="6"/>
  <c r="K28" i="6"/>
  <c r="J28" i="6"/>
  <c r="I28" i="6"/>
  <c r="H28" i="6"/>
  <c r="G28" i="6"/>
  <c r="F28" i="6"/>
  <c r="E28" i="6"/>
  <c r="M27" i="6"/>
  <c r="L27" i="6"/>
  <c r="K27" i="6"/>
  <c r="J27" i="6"/>
  <c r="I27" i="6"/>
  <c r="H27" i="6"/>
  <c r="G27" i="6"/>
  <c r="F27" i="6"/>
  <c r="E27" i="6"/>
  <c r="M26" i="6"/>
  <c r="L26" i="6"/>
  <c r="K26" i="6"/>
  <c r="J26" i="6"/>
  <c r="I26" i="6"/>
  <c r="H26" i="6"/>
  <c r="G26" i="6"/>
  <c r="F26" i="6"/>
  <c r="E26" i="6"/>
  <c r="M25" i="6"/>
  <c r="L25" i="6"/>
  <c r="K25" i="6"/>
  <c r="J25" i="6"/>
  <c r="I25" i="6"/>
  <c r="H25" i="6"/>
  <c r="G25" i="6"/>
  <c r="F25" i="6"/>
  <c r="E25" i="6"/>
  <c r="M24" i="6"/>
  <c r="L24" i="6"/>
  <c r="K24" i="6"/>
  <c r="J24" i="6"/>
  <c r="I24" i="6"/>
  <c r="H24" i="6"/>
  <c r="G24" i="6"/>
  <c r="F24" i="6"/>
  <c r="E24" i="6"/>
  <c r="M23" i="6"/>
  <c r="L23" i="6"/>
  <c r="K23" i="6"/>
  <c r="J23" i="6"/>
  <c r="I23" i="6"/>
  <c r="H23" i="6"/>
  <c r="G23" i="6"/>
  <c r="F23" i="6"/>
  <c r="E23" i="6"/>
  <c r="M22" i="6"/>
  <c r="L22" i="6"/>
  <c r="K22" i="6"/>
  <c r="J22" i="6"/>
  <c r="I22" i="6"/>
  <c r="H22" i="6"/>
  <c r="G22" i="6"/>
  <c r="F22" i="6"/>
  <c r="E22" i="6"/>
  <c r="M21" i="6"/>
  <c r="L21" i="6"/>
  <c r="K21" i="6"/>
  <c r="J21" i="6"/>
  <c r="I21" i="6"/>
  <c r="H21" i="6"/>
  <c r="G21" i="6"/>
  <c r="F21" i="6"/>
  <c r="E21" i="6"/>
  <c r="M20" i="6"/>
  <c r="L20" i="6"/>
  <c r="K20" i="6"/>
  <c r="J20" i="6"/>
  <c r="I20" i="6"/>
  <c r="H20" i="6"/>
  <c r="G20" i="6"/>
  <c r="F20" i="6"/>
  <c r="E20" i="6"/>
  <c r="M19" i="6"/>
  <c r="L19" i="6"/>
  <c r="K19" i="6"/>
  <c r="J19" i="6"/>
  <c r="I19" i="6"/>
  <c r="H19" i="6"/>
  <c r="G19" i="6"/>
  <c r="F19" i="6"/>
  <c r="E19" i="6"/>
  <c r="M18" i="6"/>
  <c r="L18" i="6"/>
  <c r="K18" i="6"/>
  <c r="J18" i="6"/>
  <c r="I18" i="6"/>
  <c r="H18" i="6"/>
  <c r="G18" i="6"/>
  <c r="F18" i="6"/>
  <c r="E18" i="6"/>
  <c r="M17" i="6"/>
  <c r="L17" i="6"/>
  <c r="K17" i="6"/>
  <c r="J17" i="6"/>
  <c r="I17" i="6"/>
  <c r="H17" i="6"/>
  <c r="G17" i="6"/>
  <c r="F17" i="6"/>
  <c r="E17" i="6"/>
  <c r="M16" i="6"/>
  <c r="L16" i="6"/>
  <c r="K16" i="6"/>
  <c r="J16" i="6"/>
  <c r="I16" i="6"/>
  <c r="H16" i="6"/>
  <c r="G16" i="6"/>
  <c r="F16" i="6"/>
  <c r="E16" i="6"/>
  <c r="M15" i="6"/>
  <c r="L15" i="6"/>
  <c r="K15" i="6"/>
  <c r="J15" i="6"/>
  <c r="I15" i="6"/>
  <c r="H15" i="6"/>
  <c r="G15" i="6"/>
  <c r="F15" i="6"/>
  <c r="E15" i="6"/>
  <c r="M14" i="6"/>
  <c r="L14" i="6"/>
  <c r="K14" i="6"/>
  <c r="J14" i="6"/>
  <c r="I14" i="6"/>
  <c r="H14" i="6"/>
  <c r="G14" i="6"/>
  <c r="F14" i="6"/>
  <c r="E14" i="6"/>
  <c r="M13" i="6"/>
  <c r="L13" i="6"/>
  <c r="K13" i="6"/>
  <c r="J13" i="6"/>
  <c r="I13" i="6"/>
  <c r="H13" i="6"/>
  <c r="G13" i="6"/>
  <c r="F13" i="6"/>
  <c r="E13" i="6"/>
  <c r="M12" i="6"/>
  <c r="L12" i="6"/>
  <c r="K12" i="6"/>
  <c r="J12" i="6"/>
  <c r="I12" i="6"/>
  <c r="H12" i="6"/>
  <c r="G12" i="6"/>
  <c r="F12" i="6"/>
  <c r="E12" i="6"/>
  <c r="M11" i="6"/>
  <c r="L11" i="6"/>
  <c r="K11" i="6"/>
  <c r="J11" i="6"/>
  <c r="I11" i="6"/>
  <c r="H11" i="6"/>
  <c r="G11" i="6"/>
  <c r="F11" i="6"/>
  <c r="E11" i="6"/>
  <c r="M10" i="6"/>
  <c r="L10" i="6"/>
  <c r="K10" i="6"/>
  <c r="J10" i="6"/>
  <c r="I10" i="6"/>
  <c r="H10" i="6"/>
  <c r="G10" i="6"/>
  <c r="F10" i="6"/>
  <c r="E10" i="6"/>
  <c r="M9" i="6"/>
  <c r="L9" i="6"/>
  <c r="K9" i="6"/>
  <c r="J9" i="6"/>
  <c r="I9" i="6"/>
  <c r="H9" i="6"/>
  <c r="G9" i="6"/>
  <c r="F9" i="6"/>
  <c r="E9" i="6"/>
  <c r="M8" i="6"/>
  <c r="K8" i="6"/>
  <c r="J8" i="6"/>
  <c r="I8" i="6"/>
  <c r="H8" i="6"/>
  <c r="G8" i="6"/>
  <c r="F8" i="6"/>
  <c r="E8" i="6"/>
  <c r="M7" i="6"/>
  <c r="L7" i="6"/>
  <c r="K7" i="6"/>
  <c r="J7" i="6"/>
  <c r="I7" i="6"/>
  <c r="H7" i="6"/>
  <c r="G7" i="6"/>
  <c r="F7" i="6"/>
  <c r="E7" i="6"/>
  <c r="M6" i="6"/>
  <c r="L6" i="6"/>
  <c r="K6" i="6"/>
  <c r="J6" i="6"/>
  <c r="I6" i="6"/>
  <c r="H6" i="6"/>
  <c r="G6" i="6"/>
  <c r="F6" i="6"/>
  <c r="E6" i="6"/>
  <c r="M5" i="6"/>
  <c r="L5" i="6"/>
  <c r="K5" i="6"/>
  <c r="J5" i="6"/>
  <c r="I5" i="6"/>
  <c r="H5" i="6"/>
  <c r="G5" i="6"/>
  <c r="F5" i="6"/>
  <c r="E5" i="6"/>
  <c r="M4" i="6"/>
  <c r="L4" i="6"/>
  <c r="K4" i="6"/>
  <c r="J4" i="6"/>
  <c r="I4" i="6"/>
  <c r="H4" i="6"/>
  <c r="G4" i="6"/>
  <c r="F4" i="6"/>
  <c r="E4" i="6"/>
  <c r="M3" i="6"/>
  <c r="L3" i="6"/>
  <c r="K3" i="6"/>
  <c r="J3" i="6"/>
  <c r="I3" i="6"/>
  <c r="H3" i="6"/>
  <c r="G3" i="6"/>
  <c r="F3" i="6"/>
  <c r="E3" i="6"/>
  <c r="M2" i="6"/>
  <c r="K2" i="6"/>
  <c r="J2" i="6"/>
  <c r="I2" i="6"/>
  <c r="H2" i="6"/>
  <c r="G2" i="6"/>
  <c r="F2" i="6"/>
  <c r="E2" i="6"/>
  <c r="K117" i="5"/>
  <c r="K116" i="5"/>
  <c r="K115" i="5"/>
  <c r="J115" i="5"/>
  <c r="K114" i="5"/>
  <c r="K113" i="5"/>
  <c r="K112" i="5"/>
  <c r="K111" i="5"/>
  <c r="K110" i="5"/>
  <c r="K109" i="5"/>
  <c r="K108" i="5"/>
  <c r="K107" i="5"/>
  <c r="J107" i="5"/>
  <c r="K106" i="5"/>
  <c r="K105" i="5"/>
  <c r="K104" i="5"/>
  <c r="K103" i="5"/>
  <c r="K102" i="5"/>
  <c r="K101" i="5"/>
  <c r="K100" i="5"/>
  <c r="K99" i="5"/>
  <c r="J99" i="5"/>
  <c r="K98" i="5"/>
  <c r="K97" i="5"/>
  <c r="K96" i="5"/>
  <c r="K95" i="5"/>
  <c r="K94" i="5"/>
  <c r="K93" i="5"/>
  <c r="K92" i="5"/>
  <c r="K91" i="5"/>
  <c r="J91" i="5"/>
  <c r="K90" i="5"/>
  <c r="K89" i="5"/>
  <c r="K88" i="5"/>
  <c r="K87" i="5"/>
  <c r="K86" i="5"/>
  <c r="K85" i="5"/>
  <c r="K84" i="5"/>
  <c r="K83" i="5"/>
  <c r="J83" i="5"/>
  <c r="K82" i="5"/>
  <c r="K81" i="5"/>
  <c r="K80" i="5"/>
  <c r="K79" i="5"/>
  <c r="K78" i="5"/>
  <c r="K77" i="5"/>
  <c r="K76" i="5"/>
  <c r="K75" i="5"/>
  <c r="J75" i="5"/>
  <c r="K74" i="5"/>
  <c r="K73" i="5"/>
  <c r="K72" i="5"/>
  <c r="K71" i="5"/>
  <c r="K70" i="5"/>
  <c r="K69" i="5"/>
  <c r="K68" i="5"/>
  <c r="K67" i="5"/>
  <c r="J67" i="5"/>
  <c r="K66" i="5"/>
  <c r="K65" i="5"/>
  <c r="K64" i="5"/>
  <c r="K63" i="5"/>
  <c r="K62" i="5"/>
  <c r="K61" i="5"/>
  <c r="K60" i="5"/>
  <c r="K59" i="5"/>
  <c r="J59" i="5"/>
  <c r="K58" i="5"/>
  <c r="K57" i="5"/>
  <c r="K56" i="5"/>
  <c r="K55" i="5"/>
  <c r="K54" i="5"/>
  <c r="K53" i="5"/>
  <c r="K52" i="5"/>
  <c r="K51" i="5"/>
  <c r="J51" i="5"/>
  <c r="K50" i="5"/>
  <c r="K49" i="5"/>
  <c r="K48" i="5"/>
  <c r="K47" i="5"/>
  <c r="K46" i="5"/>
  <c r="K45" i="5"/>
  <c r="K44" i="5"/>
  <c r="K43" i="5"/>
  <c r="J43" i="5"/>
  <c r="K42" i="5"/>
  <c r="K41" i="5"/>
  <c r="K40" i="5"/>
  <c r="K39" i="5"/>
  <c r="K38" i="5"/>
  <c r="K37" i="5"/>
  <c r="K36" i="5"/>
  <c r="K35" i="5"/>
  <c r="J35" i="5"/>
  <c r="K34" i="5"/>
  <c r="K33" i="5"/>
  <c r="K32" i="5"/>
  <c r="K31" i="5"/>
  <c r="K30" i="5"/>
  <c r="K29" i="5"/>
  <c r="K28" i="5"/>
  <c r="K27" i="5"/>
  <c r="J27" i="5"/>
  <c r="K26" i="5"/>
  <c r="K25" i="5"/>
  <c r="K24" i="5"/>
  <c r="K23" i="5"/>
  <c r="K22" i="5"/>
  <c r="K21" i="5"/>
  <c r="K20" i="5"/>
  <c r="K19" i="5"/>
  <c r="J19" i="5"/>
  <c r="K18" i="5"/>
  <c r="K17" i="5"/>
  <c r="K16" i="5"/>
  <c r="K15" i="5"/>
  <c r="J15" i="5"/>
  <c r="K14" i="5"/>
  <c r="K13" i="5"/>
  <c r="K12" i="5"/>
  <c r="K11" i="5"/>
  <c r="J11" i="5"/>
  <c r="K10" i="5"/>
  <c r="J10" i="5"/>
  <c r="K9" i="5"/>
  <c r="K8" i="5"/>
  <c r="K7" i="5"/>
  <c r="K6" i="5"/>
  <c r="K5" i="5"/>
  <c r="K4" i="5"/>
  <c r="G5" i="2"/>
  <c r="G5" i="5" s="1"/>
  <c r="G6" i="2"/>
  <c r="G6" i="5" s="1"/>
  <c r="G7" i="2"/>
  <c r="G7" i="5" s="1"/>
  <c r="G8" i="2"/>
  <c r="G8" i="5" s="1"/>
  <c r="G9" i="2"/>
  <c r="G9" i="5" s="1"/>
  <c r="G10" i="2"/>
  <c r="G10" i="5" s="1"/>
  <c r="G11" i="2"/>
  <c r="G11" i="5" s="1"/>
  <c r="G12" i="2"/>
  <c r="G12" i="5" s="1"/>
  <c r="G13" i="2"/>
  <c r="G13" i="5" s="1"/>
  <c r="G14" i="2"/>
  <c r="G14" i="5" s="1"/>
  <c r="G15" i="2"/>
  <c r="G15" i="5" s="1"/>
  <c r="G16" i="2"/>
  <c r="G16" i="5" s="1"/>
  <c r="G17" i="2"/>
  <c r="G17" i="5" s="1"/>
  <c r="G18" i="2"/>
  <c r="G18" i="5" s="1"/>
  <c r="G19" i="2"/>
  <c r="G19" i="5" s="1"/>
  <c r="G20" i="2"/>
  <c r="G20" i="5" s="1"/>
  <c r="G21" i="2"/>
  <c r="G21" i="5" s="1"/>
  <c r="G22" i="2"/>
  <c r="G22" i="5" s="1"/>
  <c r="G23" i="2"/>
  <c r="G23" i="5" s="1"/>
  <c r="G24" i="2"/>
  <c r="G24" i="5" s="1"/>
  <c r="G25" i="2"/>
  <c r="G25" i="5" s="1"/>
  <c r="G26" i="2"/>
  <c r="G26" i="5" s="1"/>
  <c r="G27" i="2"/>
  <c r="G27" i="5" s="1"/>
  <c r="G28" i="2"/>
  <c r="G28" i="5" s="1"/>
  <c r="G29" i="2"/>
  <c r="G29" i="5" s="1"/>
  <c r="G30" i="2"/>
  <c r="G30" i="5" s="1"/>
  <c r="G31" i="2"/>
  <c r="G31" i="5" s="1"/>
  <c r="G32" i="2"/>
  <c r="G32" i="5" s="1"/>
  <c r="G33" i="2"/>
  <c r="G33" i="5" s="1"/>
  <c r="G34" i="2"/>
  <c r="G34" i="5" s="1"/>
  <c r="G35" i="2"/>
  <c r="G35" i="5" s="1"/>
  <c r="G36" i="2"/>
  <c r="G36" i="5" s="1"/>
  <c r="G37" i="2"/>
  <c r="G37" i="5" s="1"/>
  <c r="G38" i="2"/>
  <c r="G38" i="5" s="1"/>
  <c r="G39" i="2"/>
  <c r="G39" i="5" s="1"/>
  <c r="G40" i="2"/>
  <c r="G40" i="5" s="1"/>
  <c r="G41" i="2"/>
  <c r="G41" i="5" s="1"/>
  <c r="G42" i="2"/>
  <c r="G42" i="5" s="1"/>
  <c r="G43" i="2"/>
  <c r="G43" i="5" s="1"/>
  <c r="G44" i="2"/>
  <c r="G44" i="5" s="1"/>
  <c r="G45" i="2"/>
  <c r="G45" i="5" s="1"/>
  <c r="G46" i="2"/>
  <c r="G46" i="5" s="1"/>
  <c r="G47" i="2"/>
  <c r="G47" i="5" s="1"/>
  <c r="G48" i="2"/>
  <c r="G48" i="5" s="1"/>
  <c r="G49" i="2"/>
  <c r="G49" i="5" s="1"/>
  <c r="G50" i="2"/>
  <c r="G50" i="5" s="1"/>
  <c r="G51" i="2"/>
  <c r="G51" i="5" s="1"/>
  <c r="G52" i="2"/>
  <c r="G52" i="5" s="1"/>
  <c r="G53" i="2"/>
  <c r="G53" i="5" s="1"/>
  <c r="G54" i="2"/>
  <c r="G54" i="5" s="1"/>
  <c r="G55" i="2"/>
  <c r="G55" i="5" s="1"/>
  <c r="G56" i="2"/>
  <c r="G56" i="5" s="1"/>
  <c r="G57" i="2"/>
  <c r="G57" i="5" s="1"/>
  <c r="G58" i="2"/>
  <c r="G58" i="5" s="1"/>
  <c r="G59" i="2"/>
  <c r="G59" i="5" s="1"/>
  <c r="G60" i="2"/>
  <c r="G60" i="5" s="1"/>
  <c r="G61" i="2"/>
  <c r="G61" i="5" s="1"/>
  <c r="G62" i="2"/>
  <c r="G62" i="5" s="1"/>
  <c r="G63" i="2"/>
  <c r="G63" i="5" s="1"/>
  <c r="G64" i="2"/>
  <c r="G64" i="5" s="1"/>
  <c r="G65" i="2"/>
  <c r="G65" i="5" s="1"/>
  <c r="G66" i="2"/>
  <c r="G66" i="5" s="1"/>
  <c r="G67" i="2"/>
  <c r="G67" i="5" s="1"/>
  <c r="G68" i="2"/>
  <c r="G68" i="5" s="1"/>
  <c r="G69" i="2"/>
  <c r="G69" i="5" s="1"/>
  <c r="G70" i="2"/>
  <c r="G70" i="5" s="1"/>
  <c r="G71" i="2"/>
  <c r="G71" i="5" s="1"/>
  <c r="G72" i="2"/>
  <c r="G72" i="5" s="1"/>
  <c r="G73" i="2"/>
  <c r="G73" i="5" s="1"/>
  <c r="G74" i="2"/>
  <c r="G74" i="5" s="1"/>
  <c r="G75" i="2"/>
  <c r="G75" i="5" s="1"/>
  <c r="G76" i="2"/>
  <c r="G76" i="5" s="1"/>
  <c r="G77" i="2"/>
  <c r="G77" i="5" s="1"/>
  <c r="G78" i="2"/>
  <c r="G78" i="5" s="1"/>
  <c r="G79" i="2"/>
  <c r="G79" i="5" s="1"/>
  <c r="G80" i="2"/>
  <c r="G80" i="5" s="1"/>
  <c r="G81" i="2"/>
  <c r="G81" i="5" s="1"/>
  <c r="G82" i="2"/>
  <c r="G82" i="5" s="1"/>
  <c r="G83" i="2"/>
  <c r="G83" i="5" s="1"/>
  <c r="G84" i="2"/>
  <c r="G84" i="5" s="1"/>
  <c r="G85" i="2"/>
  <c r="G85" i="5" s="1"/>
  <c r="G86" i="2"/>
  <c r="G86" i="5" s="1"/>
  <c r="G87" i="2"/>
  <c r="G87" i="5" s="1"/>
  <c r="G88" i="2"/>
  <c r="G88" i="5" s="1"/>
  <c r="G89" i="2"/>
  <c r="G89" i="5" s="1"/>
  <c r="G90" i="2"/>
  <c r="G90" i="5" s="1"/>
  <c r="G91" i="2"/>
  <c r="G91" i="5" s="1"/>
  <c r="G92" i="2"/>
  <c r="G92" i="5" s="1"/>
  <c r="G93" i="2"/>
  <c r="G93" i="5" s="1"/>
  <c r="G94" i="2"/>
  <c r="G94" i="5" s="1"/>
  <c r="G95" i="2"/>
  <c r="G95" i="5" s="1"/>
  <c r="G96" i="2"/>
  <c r="G96" i="5" s="1"/>
  <c r="G97" i="2"/>
  <c r="G97" i="5" s="1"/>
  <c r="G98" i="2"/>
  <c r="G98" i="5" s="1"/>
  <c r="G99" i="2"/>
  <c r="G99" i="5" s="1"/>
  <c r="G100" i="2"/>
  <c r="G100" i="5" s="1"/>
  <c r="G101" i="2"/>
  <c r="G101" i="5" s="1"/>
  <c r="G102" i="2"/>
  <c r="G102" i="5" s="1"/>
  <c r="G103" i="2"/>
  <c r="G103" i="5" s="1"/>
  <c r="G104" i="2"/>
  <c r="G104" i="5" s="1"/>
  <c r="G105" i="2"/>
  <c r="G105" i="5" s="1"/>
  <c r="G106" i="2"/>
  <c r="G106" i="5" s="1"/>
  <c r="G107" i="2"/>
  <c r="G107" i="5" s="1"/>
  <c r="G108" i="2"/>
  <c r="G108" i="5" s="1"/>
  <c r="G109" i="2"/>
  <c r="G109" i="5" s="1"/>
  <c r="G110" i="2"/>
  <c r="G110" i="5" s="1"/>
  <c r="G111" i="2"/>
  <c r="G111" i="5" s="1"/>
  <c r="G112" i="2"/>
  <c r="G112" i="5" s="1"/>
  <c r="G113" i="2"/>
  <c r="G113" i="5" s="1"/>
  <c r="G114" i="2"/>
  <c r="G114" i="5" s="1"/>
  <c r="G115" i="2"/>
  <c r="G115" i="5" s="1"/>
  <c r="G116" i="2"/>
  <c r="G116" i="5" s="1"/>
  <c r="G117" i="2"/>
  <c r="G117" i="5" s="1"/>
  <c r="G4" i="2"/>
  <c r="G4" i="5" s="1"/>
  <c r="F5" i="3"/>
  <c r="H5" i="3" s="1"/>
  <c r="I5" i="3" s="1"/>
  <c r="H5" i="5" s="1"/>
  <c r="J5" i="5" s="1"/>
  <c r="F6" i="3"/>
  <c r="H6" i="3" s="1"/>
  <c r="I6" i="3" s="1"/>
  <c r="H6" i="5" s="1"/>
  <c r="J6" i="5" s="1"/>
  <c r="F7" i="3"/>
  <c r="F8" i="3"/>
  <c r="F9" i="3"/>
  <c r="F10" i="3"/>
  <c r="H10" i="3" s="1"/>
  <c r="I10" i="3" s="1"/>
  <c r="H10" i="5" s="1"/>
  <c r="F11" i="3"/>
  <c r="H11" i="3" s="1"/>
  <c r="I11" i="3" s="1"/>
  <c r="H11" i="5" s="1"/>
  <c r="F12" i="3"/>
  <c r="H12" i="3" s="1"/>
  <c r="I12" i="3" s="1"/>
  <c r="H12" i="5" s="1"/>
  <c r="J12" i="5" s="1"/>
  <c r="F13" i="3"/>
  <c r="H13" i="3" s="1"/>
  <c r="I13" i="3" s="1"/>
  <c r="H13" i="5" s="1"/>
  <c r="J13" i="5" s="1"/>
  <c r="F14" i="3"/>
  <c r="H14" i="3" s="1"/>
  <c r="I14" i="3" s="1"/>
  <c r="H14" i="5" s="1"/>
  <c r="J14" i="5" s="1"/>
  <c r="F15" i="3"/>
  <c r="H15" i="3" s="1"/>
  <c r="I15" i="3" s="1"/>
  <c r="H15" i="5" s="1"/>
  <c r="F16" i="3"/>
  <c r="F17" i="3"/>
  <c r="F18" i="3"/>
  <c r="F19" i="3"/>
  <c r="H19" i="3" s="1"/>
  <c r="I19" i="3" s="1"/>
  <c r="H19" i="5" s="1"/>
  <c r="F20" i="3"/>
  <c r="H20" i="3" s="1"/>
  <c r="I20" i="3" s="1"/>
  <c r="H20" i="5" s="1"/>
  <c r="J20" i="5" s="1"/>
  <c r="F21" i="3"/>
  <c r="H21" i="3" s="1"/>
  <c r="I21" i="3" s="1"/>
  <c r="H21" i="5" s="1"/>
  <c r="J21" i="5" s="1"/>
  <c r="F22" i="3"/>
  <c r="H22" i="3" s="1"/>
  <c r="I22" i="3" s="1"/>
  <c r="H22" i="5" s="1"/>
  <c r="J22" i="5" s="1"/>
  <c r="F23" i="3"/>
  <c r="F24" i="3"/>
  <c r="F25" i="3"/>
  <c r="F26" i="3"/>
  <c r="F27" i="3"/>
  <c r="H27" i="3" s="1"/>
  <c r="I27" i="3" s="1"/>
  <c r="H27" i="5" s="1"/>
  <c r="F28" i="3"/>
  <c r="H28" i="3" s="1"/>
  <c r="I28" i="3" s="1"/>
  <c r="H28" i="5" s="1"/>
  <c r="J28" i="5" s="1"/>
  <c r="F29" i="3"/>
  <c r="H29" i="3" s="1"/>
  <c r="I29" i="3" s="1"/>
  <c r="H29" i="5" s="1"/>
  <c r="J29" i="5" s="1"/>
  <c r="F30" i="3"/>
  <c r="H30" i="3" s="1"/>
  <c r="I30" i="3" s="1"/>
  <c r="H30" i="5" s="1"/>
  <c r="J30" i="5" s="1"/>
  <c r="F31" i="3"/>
  <c r="F32" i="3"/>
  <c r="F33" i="3"/>
  <c r="F34" i="3"/>
  <c r="F35" i="3"/>
  <c r="H35" i="3" s="1"/>
  <c r="I35" i="3" s="1"/>
  <c r="H35" i="5" s="1"/>
  <c r="F36" i="3"/>
  <c r="H36" i="3" s="1"/>
  <c r="I36" i="3" s="1"/>
  <c r="H36" i="5" s="1"/>
  <c r="J36" i="5" s="1"/>
  <c r="F37" i="3"/>
  <c r="H37" i="3" s="1"/>
  <c r="I37" i="3" s="1"/>
  <c r="H37" i="5" s="1"/>
  <c r="J37" i="5" s="1"/>
  <c r="F38" i="3"/>
  <c r="H38" i="3" s="1"/>
  <c r="I38" i="3" s="1"/>
  <c r="H38" i="5" s="1"/>
  <c r="J38" i="5" s="1"/>
  <c r="F39" i="3"/>
  <c r="F40" i="3"/>
  <c r="F41" i="3"/>
  <c r="F42" i="3"/>
  <c r="F43" i="3"/>
  <c r="H43" i="3" s="1"/>
  <c r="I43" i="3" s="1"/>
  <c r="H43" i="5" s="1"/>
  <c r="F44" i="3"/>
  <c r="H44" i="3" s="1"/>
  <c r="I44" i="3" s="1"/>
  <c r="H44" i="5" s="1"/>
  <c r="J44" i="5" s="1"/>
  <c r="F45" i="3"/>
  <c r="H45" i="3" s="1"/>
  <c r="I45" i="3" s="1"/>
  <c r="H45" i="5" s="1"/>
  <c r="J45" i="5" s="1"/>
  <c r="F46" i="3"/>
  <c r="H46" i="3" s="1"/>
  <c r="I46" i="3" s="1"/>
  <c r="H46" i="5" s="1"/>
  <c r="J46" i="5" s="1"/>
  <c r="F47" i="3"/>
  <c r="F48" i="3"/>
  <c r="F49" i="3"/>
  <c r="F50" i="3"/>
  <c r="F51" i="3"/>
  <c r="H51" i="3" s="1"/>
  <c r="I51" i="3" s="1"/>
  <c r="H51" i="5" s="1"/>
  <c r="F52" i="3"/>
  <c r="H52" i="3" s="1"/>
  <c r="I52" i="3" s="1"/>
  <c r="H52" i="5" s="1"/>
  <c r="J52" i="5" s="1"/>
  <c r="F53" i="3"/>
  <c r="F54" i="3"/>
  <c r="H54" i="3" s="1"/>
  <c r="I54" i="3" s="1"/>
  <c r="H54" i="5" s="1"/>
  <c r="J54" i="5" s="1"/>
  <c r="F55" i="3"/>
  <c r="F56" i="3"/>
  <c r="F57" i="3"/>
  <c r="F58" i="3"/>
  <c r="F59" i="3"/>
  <c r="H59" i="3" s="1"/>
  <c r="I59" i="3" s="1"/>
  <c r="H59" i="5" s="1"/>
  <c r="F60" i="3"/>
  <c r="H60" i="3" s="1"/>
  <c r="I60" i="3" s="1"/>
  <c r="H60" i="5" s="1"/>
  <c r="J60" i="5" s="1"/>
  <c r="F61" i="3"/>
  <c r="F62" i="3"/>
  <c r="H62" i="3" s="1"/>
  <c r="I62" i="3" s="1"/>
  <c r="H62" i="5" s="1"/>
  <c r="J62" i="5" s="1"/>
  <c r="F63" i="3"/>
  <c r="F64" i="3"/>
  <c r="F65" i="3"/>
  <c r="F66" i="3"/>
  <c r="F67" i="3"/>
  <c r="H67" i="3" s="1"/>
  <c r="I67" i="3" s="1"/>
  <c r="H67" i="5" s="1"/>
  <c r="F68" i="3"/>
  <c r="H68" i="3" s="1"/>
  <c r="I68" i="3" s="1"/>
  <c r="H68" i="5" s="1"/>
  <c r="J68" i="5" s="1"/>
  <c r="F69" i="3"/>
  <c r="F70" i="3"/>
  <c r="H70" i="3" s="1"/>
  <c r="I70" i="3" s="1"/>
  <c r="H70" i="5" s="1"/>
  <c r="J70" i="5" s="1"/>
  <c r="F71" i="3"/>
  <c r="F72" i="3"/>
  <c r="F73" i="3"/>
  <c r="F74" i="3"/>
  <c r="F75" i="3"/>
  <c r="H75" i="3" s="1"/>
  <c r="I75" i="3" s="1"/>
  <c r="H75" i="5" s="1"/>
  <c r="F76" i="3"/>
  <c r="H76" i="3" s="1"/>
  <c r="I76" i="3" s="1"/>
  <c r="H76" i="5" s="1"/>
  <c r="J76" i="5" s="1"/>
  <c r="F77" i="3"/>
  <c r="F78" i="3"/>
  <c r="H78" i="3" s="1"/>
  <c r="I78" i="3" s="1"/>
  <c r="H78" i="5" s="1"/>
  <c r="J78" i="5" s="1"/>
  <c r="F79" i="3"/>
  <c r="F80" i="3"/>
  <c r="F81" i="3"/>
  <c r="F82" i="3"/>
  <c r="F83" i="3"/>
  <c r="H83" i="3" s="1"/>
  <c r="I83" i="3" s="1"/>
  <c r="H83" i="5" s="1"/>
  <c r="F84" i="3"/>
  <c r="H84" i="3" s="1"/>
  <c r="I84" i="3" s="1"/>
  <c r="H84" i="5" s="1"/>
  <c r="J84" i="5" s="1"/>
  <c r="F85" i="3"/>
  <c r="F86" i="3"/>
  <c r="H86" i="3" s="1"/>
  <c r="I86" i="3" s="1"/>
  <c r="H86" i="5" s="1"/>
  <c r="J86" i="5" s="1"/>
  <c r="F87" i="3"/>
  <c r="F88" i="3"/>
  <c r="F89" i="3"/>
  <c r="F90" i="3"/>
  <c r="F91" i="3"/>
  <c r="H91" i="3" s="1"/>
  <c r="I91" i="3" s="1"/>
  <c r="H91" i="5" s="1"/>
  <c r="F92" i="3"/>
  <c r="H92" i="3" s="1"/>
  <c r="I92" i="3" s="1"/>
  <c r="H92" i="5" s="1"/>
  <c r="J92" i="5" s="1"/>
  <c r="F93" i="3"/>
  <c r="F94" i="3"/>
  <c r="H94" i="3" s="1"/>
  <c r="I94" i="3" s="1"/>
  <c r="H94" i="5" s="1"/>
  <c r="J94" i="5" s="1"/>
  <c r="F95" i="3"/>
  <c r="F96" i="3"/>
  <c r="F97" i="3"/>
  <c r="F98" i="3"/>
  <c r="F99" i="3"/>
  <c r="H99" i="3" s="1"/>
  <c r="I99" i="3" s="1"/>
  <c r="H99" i="5" s="1"/>
  <c r="F100" i="3"/>
  <c r="H100" i="3" s="1"/>
  <c r="I100" i="3" s="1"/>
  <c r="H100" i="5" s="1"/>
  <c r="J100" i="5" s="1"/>
  <c r="F101" i="3"/>
  <c r="F102" i="3"/>
  <c r="H102" i="3" s="1"/>
  <c r="I102" i="3" s="1"/>
  <c r="H102" i="5" s="1"/>
  <c r="J102" i="5" s="1"/>
  <c r="F103" i="3"/>
  <c r="F104" i="3"/>
  <c r="F105" i="3"/>
  <c r="F106" i="3"/>
  <c r="F107" i="3"/>
  <c r="H107" i="3" s="1"/>
  <c r="I107" i="3" s="1"/>
  <c r="H107" i="5" s="1"/>
  <c r="F108" i="3"/>
  <c r="H108" i="3" s="1"/>
  <c r="I108" i="3" s="1"/>
  <c r="H108" i="5" s="1"/>
  <c r="J108" i="5" s="1"/>
  <c r="F109" i="3"/>
  <c r="F110" i="3"/>
  <c r="H110" i="3" s="1"/>
  <c r="I110" i="3" s="1"/>
  <c r="H110" i="5" s="1"/>
  <c r="J110" i="5" s="1"/>
  <c r="F111" i="3"/>
  <c r="F112" i="3"/>
  <c r="F113" i="3"/>
  <c r="F114" i="3"/>
  <c r="F115" i="3"/>
  <c r="H115" i="3" s="1"/>
  <c r="I115" i="3" s="1"/>
  <c r="H115" i="5" s="1"/>
  <c r="F116" i="3"/>
  <c r="H116" i="3" s="1"/>
  <c r="I116" i="3" s="1"/>
  <c r="H116" i="5" s="1"/>
  <c r="J116" i="5" s="1"/>
  <c r="F117" i="3"/>
  <c r="H117" i="3" s="1"/>
  <c r="I117" i="3" s="1"/>
  <c r="H117" i="5" s="1"/>
  <c r="J117" i="5" s="1"/>
  <c r="F4" i="3"/>
  <c r="H4" i="3" s="1"/>
  <c r="I4" i="3" s="1"/>
  <c r="H4" i="5" s="1"/>
  <c r="J4" i="5" s="1"/>
  <c r="G22" i="4"/>
  <c r="G146" i="4" s="1"/>
  <c r="BM146" i="4"/>
  <c r="BN146" i="4"/>
  <c r="BO146" i="4"/>
  <c r="BP146" i="4"/>
  <c r="BQ146" i="4"/>
  <c r="CF146" i="4"/>
  <c r="G113" i="3"/>
  <c r="G117" i="3"/>
  <c r="G116" i="3"/>
  <c r="G115" i="3"/>
  <c r="G114" i="3"/>
  <c r="G112"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1" i="3"/>
  <c r="G50" i="3"/>
  <c r="G49" i="3"/>
  <c r="G48" i="3"/>
  <c r="G47" i="3"/>
  <c r="G46" i="3"/>
  <c r="G45"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57" i="3"/>
  <c r="G56" i="3"/>
  <c r="G55" i="3"/>
  <c r="G54" i="3"/>
  <c r="G53" i="3"/>
  <c r="G52" i="3"/>
  <c r="G9" i="3"/>
  <c r="G8" i="3"/>
  <c r="G7" i="3"/>
  <c r="G6" i="3"/>
  <c r="G5" i="3"/>
  <c r="G4" i="3"/>
  <c r="DM146" i="4"/>
  <c r="DL146" i="4"/>
  <c r="DK146" i="4"/>
  <c r="DJ146" i="4"/>
  <c r="DI146" i="4"/>
  <c r="DH146" i="4"/>
  <c r="DG146" i="4"/>
  <c r="DF146" i="4"/>
  <c r="DE146" i="4"/>
  <c r="DD146" i="4"/>
  <c r="DC146" i="4"/>
  <c r="DB146" i="4"/>
  <c r="DA146" i="4"/>
  <c r="CZ146" i="4"/>
  <c r="CY146" i="4"/>
  <c r="CX146" i="4"/>
  <c r="CW146" i="4"/>
  <c r="CV146" i="4"/>
  <c r="CU146" i="4"/>
  <c r="CT146" i="4"/>
  <c r="CS146" i="4"/>
  <c r="CR146" i="4"/>
  <c r="CQ146" i="4"/>
  <c r="CP146" i="4"/>
  <c r="CO146" i="4"/>
  <c r="CN146" i="4"/>
  <c r="CM146" i="4"/>
  <c r="CL146" i="4"/>
  <c r="CK146" i="4"/>
  <c r="CJ146" i="4"/>
  <c r="CI146" i="4"/>
  <c r="CH146" i="4"/>
  <c r="CG146" i="4"/>
  <c r="CE146" i="4"/>
  <c r="CD146" i="4"/>
  <c r="CC146" i="4"/>
  <c r="CB146" i="4"/>
  <c r="CA146" i="4"/>
  <c r="BZ146" i="4"/>
  <c r="BY146" i="4"/>
  <c r="BX146" i="4"/>
  <c r="BW146" i="4"/>
  <c r="BV146" i="4"/>
  <c r="BU146" i="4"/>
  <c r="BT146" i="4"/>
  <c r="BS146" i="4"/>
  <c r="BR146" i="4"/>
  <c r="BL146" i="4"/>
  <c r="BK146" i="4"/>
  <c r="BJ146" i="4"/>
  <c r="BI146" i="4"/>
  <c r="BH146" i="4"/>
  <c r="BG146" i="4"/>
  <c r="BF146" i="4"/>
  <c r="BE146" i="4"/>
  <c r="BD146" i="4"/>
  <c r="BC146" i="4"/>
  <c r="BB146" i="4"/>
  <c r="BA146" i="4"/>
  <c r="AZ146" i="4"/>
  <c r="AY146" i="4"/>
  <c r="AX146" i="4"/>
  <c r="AW146" i="4"/>
  <c r="AV146" i="4"/>
  <c r="AU146" i="4"/>
  <c r="AT146" i="4"/>
  <c r="AS146" i="4"/>
  <c r="AR146" i="4"/>
  <c r="AQ146" i="4"/>
  <c r="AP146" i="4"/>
  <c r="AO146" i="4"/>
  <c r="AN146" i="4"/>
  <c r="AM146" i="4"/>
  <c r="AL146" i="4"/>
  <c r="AK146" i="4"/>
  <c r="AJ146" i="4"/>
  <c r="AI146" i="4"/>
  <c r="AH146" i="4"/>
  <c r="AG146" i="4"/>
  <c r="AF146" i="4"/>
  <c r="AE146" i="4"/>
  <c r="AD146" i="4"/>
  <c r="AC146" i="4"/>
  <c r="AB146" i="4"/>
  <c r="AA146" i="4"/>
  <c r="Z146" i="4"/>
  <c r="Y146" i="4"/>
  <c r="X146" i="4"/>
  <c r="W146" i="4"/>
  <c r="V146" i="4"/>
  <c r="U146" i="4"/>
  <c r="T146" i="4"/>
  <c r="S146" i="4"/>
  <c r="R146" i="4"/>
  <c r="Q146" i="4"/>
  <c r="P146" i="4"/>
  <c r="O146" i="4"/>
  <c r="N146" i="4"/>
  <c r="M146" i="4"/>
  <c r="L146" i="4"/>
  <c r="K146" i="4"/>
  <c r="J146" i="4"/>
  <c r="I146" i="4"/>
  <c r="H146" i="4"/>
  <c r="F146" i="4"/>
  <c r="E146" i="4"/>
  <c r="D146" i="4"/>
  <c r="X3" i="6" l="1"/>
  <c r="AH6" i="6"/>
  <c r="AH14" i="6"/>
  <c r="AH22" i="6"/>
  <c r="AH30" i="6"/>
  <c r="AH38" i="6"/>
  <c r="AH46" i="6"/>
  <c r="AH54" i="6"/>
  <c r="AH62" i="6"/>
  <c r="AH70" i="6"/>
  <c r="AH78" i="6"/>
  <c r="AH86" i="6"/>
  <c r="AH94" i="6"/>
  <c r="AH102" i="6"/>
  <c r="AH110" i="6"/>
  <c r="AH7" i="6"/>
  <c r="AH15" i="6"/>
  <c r="AH23" i="6"/>
  <c r="AH31" i="6"/>
  <c r="AH39" i="6"/>
  <c r="AH47" i="6"/>
  <c r="AH55" i="6"/>
  <c r="AH63" i="6"/>
  <c r="AH71" i="6"/>
  <c r="AH79" i="6"/>
  <c r="AH87" i="6"/>
  <c r="AH95" i="6"/>
  <c r="AH103" i="6"/>
  <c r="AH111" i="6"/>
  <c r="AH8" i="6"/>
  <c r="AH16" i="6"/>
  <c r="AH24" i="6"/>
  <c r="AH32" i="6"/>
  <c r="AH40" i="6"/>
  <c r="AH48" i="6"/>
  <c r="AH56" i="6"/>
  <c r="AH64" i="6"/>
  <c r="AH72" i="6"/>
  <c r="AH80" i="6"/>
  <c r="AH88" i="6"/>
  <c r="AH96" i="6"/>
  <c r="AH104" i="6"/>
  <c r="AH112" i="6"/>
  <c r="AH35" i="6"/>
  <c r="AH83" i="6"/>
  <c r="AH115" i="6"/>
  <c r="AH9" i="6"/>
  <c r="AH17" i="6"/>
  <c r="AH25" i="6"/>
  <c r="AH33" i="6"/>
  <c r="AH41" i="6"/>
  <c r="AH49" i="6"/>
  <c r="AH57" i="6"/>
  <c r="AH65" i="6"/>
  <c r="AH73" i="6"/>
  <c r="AH81" i="6"/>
  <c r="AH89" i="6"/>
  <c r="AH97" i="6"/>
  <c r="AH105" i="6"/>
  <c r="AH113" i="6"/>
  <c r="AH3" i="6"/>
  <c r="AH11" i="6"/>
  <c r="AH19" i="6"/>
  <c r="AH27" i="6"/>
  <c r="AH43" i="6"/>
  <c r="AH51" i="6"/>
  <c r="AH59" i="6"/>
  <c r="AH75" i="6"/>
  <c r="AH91" i="6"/>
  <c r="AH107" i="6"/>
  <c r="AH10" i="6"/>
  <c r="AH18" i="6"/>
  <c r="AH26" i="6"/>
  <c r="AH34" i="6"/>
  <c r="AH42" i="6"/>
  <c r="AH50" i="6"/>
  <c r="AH58" i="6"/>
  <c r="AH66" i="6"/>
  <c r="AH74" i="6"/>
  <c r="AH82" i="6"/>
  <c r="AH90" i="6"/>
  <c r="AH98" i="6"/>
  <c r="AH106" i="6"/>
  <c r="AH114" i="6"/>
  <c r="AH67" i="6"/>
  <c r="AH99" i="6"/>
  <c r="AH4" i="6"/>
  <c r="AH12" i="6"/>
  <c r="AH20" i="6"/>
  <c r="AH28" i="6"/>
  <c r="AH36" i="6"/>
  <c r="AH44" i="6"/>
  <c r="AH52" i="6"/>
  <c r="AH60" i="6"/>
  <c r="AH68" i="6"/>
  <c r="AH76" i="6"/>
  <c r="AH84" i="6"/>
  <c r="AH92" i="6"/>
  <c r="AH100" i="6"/>
  <c r="AH108" i="6"/>
  <c r="AH5" i="6"/>
  <c r="AH13" i="6"/>
  <c r="AH21" i="6"/>
  <c r="AH29" i="6"/>
  <c r="AH37" i="6"/>
  <c r="AH45" i="6"/>
  <c r="AH53" i="6"/>
  <c r="AH61" i="6"/>
  <c r="AH69" i="6"/>
  <c r="AH93" i="6"/>
  <c r="AH77" i="6"/>
  <c r="AH85" i="6"/>
  <c r="AH101" i="6"/>
  <c r="AH109" i="6"/>
  <c r="H114" i="3"/>
  <c r="I114" i="3" s="1"/>
  <c r="H114" i="5" s="1"/>
  <c r="J114" i="5" s="1"/>
  <c r="H106" i="3"/>
  <c r="I106" i="3" s="1"/>
  <c r="H106" i="5" s="1"/>
  <c r="J106" i="5" s="1"/>
  <c r="H98" i="3"/>
  <c r="I98" i="3" s="1"/>
  <c r="H98" i="5" s="1"/>
  <c r="J98" i="5" s="1"/>
  <c r="H90" i="3"/>
  <c r="I90" i="3" s="1"/>
  <c r="H90" i="5" s="1"/>
  <c r="J90" i="5" s="1"/>
  <c r="H82" i="3"/>
  <c r="I82" i="3" s="1"/>
  <c r="H82" i="5" s="1"/>
  <c r="J82" i="5" s="1"/>
  <c r="H74" i="3"/>
  <c r="I74" i="3" s="1"/>
  <c r="H74" i="5" s="1"/>
  <c r="J74" i="5" s="1"/>
  <c r="H66" i="3"/>
  <c r="I66" i="3" s="1"/>
  <c r="H66" i="5" s="1"/>
  <c r="J66" i="5" s="1"/>
  <c r="H58" i="3"/>
  <c r="I58" i="3" s="1"/>
  <c r="H58" i="5" s="1"/>
  <c r="J58" i="5" s="1"/>
  <c r="H50" i="3"/>
  <c r="I50" i="3" s="1"/>
  <c r="H50" i="5" s="1"/>
  <c r="J50" i="5" s="1"/>
  <c r="H42" i="3"/>
  <c r="I42" i="3" s="1"/>
  <c r="H42" i="5" s="1"/>
  <c r="J42" i="5" s="1"/>
  <c r="H34" i="3"/>
  <c r="I34" i="3" s="1"/>
  <c r="H34" i="5" s="1"/>
  <c r="J34" i="5" s="1"/>
  <c r="H26" i="3"/>
  <c r="I26" i="3" s="1"/>
  <c r="H26" i="5" s="1"/>
  <c r="J26" i="5" s="1"/>
  <c r="H18" i="3"/>
  <c r="I18" i="3" s="1"/>
  <c r="H18" i="5" s="1"/>
  <c r="J18" i="5" s="1"/>
  <c r="H113" i="3"/>
  <c r="I113" i="3" s="1"/>
  <c r="H113" i="5" s="1"/>
  <c r="J113" i="5" s="1"/>
  <c r="H105" i="3"/>
  <c r="I105" i="3" s="1"/>
  <c r="H105" i="5" s="1"/>
  <c r="J105" i="5" s="1"/>
  <c r="H97" i="3"/>
  <c r="I97" i="3" s="1"/>
  <c r="H97" i="5" s="1"/>
  <c r="J97" i="5" s="1"/>
  <c r="H89" i="3"/>
  <c r="I89" i="3" s="1"/>
  <c r="H89" i="5" s="1"/>
  <c r="J89" i="5" s="1"/>
  <c r="H81" i="3"/>
  <c r="I81" i="3" s="1"/>
  <c r="H81" i="5" s="1"/>
  <c r="J81" i="5" s="1"/>
  <c r="H73" i="3"/>
  <c r="I73" i="3" s="1"/>
  <c r="H73" i="5" s="1"/>
  <c r="J73" i="5" s="1"/>
  <c r="H65" i="3"/>
  <c r="I65" i="3" s="1"/>
  <c r="H65" i="5" s="1"/>
  <c r="J65" i="5" s="1"/>
  <c r="H57" i="3"/>
  <c r="I57" i="3" s="1"/>
  <c r="H57" i="5" s="1"/>
  <c r="J57" i="5" s="1"/>
  <c r="H49" i="3"/>
  <c r="I49" i="3" s="1"/>
  <c r="H49" i="5" s="1"/>
  <c r="J49" i="5" s="1"/>
  <c r="H41" i="3"/>
  <c r="I41" i="3" s="1"/>
  <c r="H41" i="5" s="1"/>
  <c r="J41" i="5" s="1"/>
  <c r="H33" i="3"/>
  <c r="I33" i="3" s="1"/>
  <c r="H33" i="5" s="1"/>
  <c r="J33" i="5" s="1"/>
  <c r="H25" i="3"/>
  <c r="I25" i="3" s="1"/>
  <c r="H25" i="5" s="1"/>
  <c r="J25" i="5" s="1"/>
  <c r="H17" i="3"/>
  <c r="I17" i="3" s="1"/>
  <c r="H17" i="5" s="1"/>
  <c r="J17" i="5" s="1"/>
  <c r="H9" i="3"/>
  <c r="I9" i="3" s="1"/>
  <c r="H9" i="5" s="1"/>
  <c r="J9" i="5" s="1"/>
  <c r="H112" i="3"/>
  <c r="I112" i="3" s="1"/>
  <c r="H112" i="5" s="1"/>
  <c r="J112" i="5" s="1"/>
  <c r="H104" i="3"/>
  <c r="I104" i="3" s="1"/>
  <c r="H104" i="5" s="1"/>
  <c r="J104" i="5" s="1"/>
  <c r="H96" i="3"/>
  <c r="I96" i="3" s="1"/>
  <c r="H96" i="5" s="1"/>
  <c r="J96" i="5" s="1"/>
  <c r="H88" i="3"/>
  <c r="I88" i="3" s="1"/>
  <c r="H88" i="5" s="1"/>
  <c r="J88" i="5" s="1"/>
  <c r="H80" i="3"/>
  <c r="I80" i="3" s="1"/>
  <c r="H80" i="5" s="1"/>
  <c r="J80" i="5" s="1"/>
  <c r="H72" i="3"/>
  <c r="I72" i="3" s="1"/>
  <c r="H72" i="5" s="1"/>
  <c r="J72" i="5" s="1"/>
  <c r="H64" i="3"/>
  <c r="I64" i="3" s="1"/>
  <c r="H64" i="5" s="1"/>
  <c r="J64" i="5" s="1"/>
  <c r="H56" i="3"/>
  <c r="I56" i="3" s="1"/>
  <c r="H56" i="5" s="1"/>
  <c r="J56" i="5" s="1"/>
  <c r="H48" i="3"/>
  <c r="I48" i="3" s="1"/>
  <c r="H48" i="5" s="1"/>
  <c r="J48" i="5" s="1"/>
  <c r="H40" i="3"/>
  <c r="I40" i="3" s="1"/>
  <c r="H40" i="5" s="1"/>
  <c r="J40" i="5" s="1"/>
  <c r="H32" i="3"/>
  <c r="I32" i="3" s="1"/>
  <c r="H32" i="5" s="1"/>
  <c r="J32" i="5" s="1"/>
  <c r="H24" i="3"/>
  <c r="I24" i="3" s="1"/>
  <c r="H24" i="5" s="1"/>
  <c r="J24" i="5" s="1"/>
  <c r="H16" i="3"/>
  <c r="I16" i="3" s="1"/>
  <c r="H16" i="5" s="1"/>
  <c r="J16" i="5" s="1"/>
  <c r="H8" i="3"/>
  <c r="I8" i="3" s="1"/>
  <c r="H8" i="5" s="1"/>
  <c r="J8" i="5" s="1"/>
  <c r="H111" i="3"/>
  <c r="I111" i="3" s="1"/>
  <c r="H111" i="5" s="1"/>
  <c r="J111" i="5" s="1"/>
  <c r="H103" i="3"/>
  <c r="I103" i="3" s="1"/>
  <c r="H103" i="5" s="1"/>
  <c r="J103" i="5" s="1"/>
  <c r="H95" i="3"/>
  <c r="I95" i="3" s="1"/>
  <c r="H95" i="5" s="1"/>
  <c r="J95" i="5" s="1"/>
  <c r="H87" i="3"/>
  <c r="I87" i="3" s="1"/>
  <c r="H87" i="5" s="1"/>
  <c r="J87" i="5" s="1"/>
  <c r="H79" i="3"/>
  <c r="I79" i="3" s="1"/>
  <c r="H79" i="5" s="1"/>
  <c r="J79" i="5" s="1"/>
  <c r="H71" i="3"/>
  <c r="I71" i="3" s="1"/>
  <c r="H71" i="5" s="1"/>
  <c r="J71" i="5" s="1"/>
  <c r="H63" i="3"/>
  <c r="I63" i="3" s="1"/>
  <c r="H63" i="5" s="1"/>
  <c r="J63" i="5" s="1"/>
  <c r="H55" i="3"/>
  <c r="I55" i="3" s="1"/>
  <c r="H55" i="5" s="1"/>
  <c r="J55" i="5" s="1"/>
  <c r="H47" i="3"/>
  <c r="I47" i="3" s="1"/>
  <c r="H47" i="5" s="1"/>
  <c r="J47" i="5" s="1"/>
  <c r="H39" i="3"/>
  <c r="I39" i="3" s="1"/>
  <c r="H39" i="5" s="1"/>
  <c r="J39" i="5" s="1"/>
  <c r="H31" i="3"/>
  <c r="I31" i="3" s="1"/>
  <c r="H31" i="5" s="1"/>
  <c r="J31" i="5" s="1"/>
  <c r="H23" i="3"/>
  <c r="I23" i="3" s="1"/>
  <c r="H23" i="5" s="1"/>
  <c r="J23" i="5" s="1"/>
  <c r="H7" i="3"/>
  <c r="I7" i="3" s="1"/>
  <c r="H7" i="5" s="1"/>
  <c r="J7" i="5" s="1"/>
  <c r="H109" i="3"/>
  <c r="I109" i="3" s="1"/>
  <c r="H109" i="5" s="1"/>
  <c r="J109" i="5" s="1"/>
  <c r="H101" i="3"/>
  <c r="I101" i="3" s="1"/>
  <c r="H101" i="5" s="1"/>
  <c r="J101" i="5" s="1"/>
  <c r="H93" i="3"/>
  <c r="I93" i="3" s="1"/>
  <c r="H93" i="5" s="1"/>
  <c r="J93" i="5" s="1"/>
  <c r="H85" i="3"/>
  <c r="I85" i="3" s="1"/>
  <c r="H85" i="5" s="1"/>
  <c r="J85" i="5" s="1"/>
  <c r="H77" i="3"/>
  <c r="I77" i="3" s="1"/>
  <c r="H77" i="5" s="1"/>
  <c r="J77" i="5" s="1"/>
  <c r="H69" i="3"/>
  <c r="I69" i="3" s="1"/>
  <c r="H69" i="5" s="1"/>
  <c r="J69" i="5" s="1"/>
  <c r="H61" i="3"/>
  <c r="I61" i="3" s="1"/>
  <c r="H61" i="5" s="1"/>
  <c r="J61" i="5" s="1"/>
  <c r="H53" i="3"/>
  <c r="I53" i="3" s="1"/>
  <c r="H53" i="5" s="1"/>
  <c r="J53" i="5" s="1"/>
  <c r="V15" i="6"/>
  <c r="U4" i="6"/>
  <c r="V27" i="6"/>
  <c r="L116" i="6"/>
  <c r="W5" i="6" s="1"/>
  <c r="W17" i="6" s="1"/>
  <c r="I116" i="6"/>
  <c r="X4" i="6" s="1"/>
  <c r="V6" i="6" s="1"/>
  <c r="F116" i="6"/>
  <c r="U11" i="6" s="1"/>
  <c r="U17" i="6" s="1"/>
  <c r="J116" i="6"/>
  <c r="X5" i="6" s="1"/>
  <c r="X23" i="6" s="1"/>
  <c r="G116" i="6"/>
  <c r="U12" i="6" s="1"/>
  <c r="U18" i="6" s="1"/>
  <c r="H116" i="6"/>
  <c r="W4" i="6" s="1"/>
  <c r="W16" i="6" s="1"/>
  <c r="M116" i="6"/>
  <c r="X6" i="6" s="1"/>
  <c r="X18" i="6" s="1"/>
  <c r="K116" i="6"/>
  <c r="V4" i="6" s="1"/>
  <c r="V28" i="6" s="1"/>
  <c r="E116" i="6"/>
  <c r="U10" i="6" s="1"/>
  <c r="U16" i="6" s="1"/>
  <c r="W23" i="6"/>
  <c r="W35" i="6"/>
  <c r="V34" i="6"/>
  <c r="V16" i="6"/>
  <c r="X27" i="6"/>
  <c r="U6" i="6"/>
  <c r="X21" i="6"/>
  <c r="X15" i="6"/>
  <c r="W34" i="6"/>
  <c r="W22" i="6"/>
  <c r="W15" i="6"/>
  <c r="W33" i="6"/>
  <c r="W21" i="6"/>
  <c r="U5" i="6"/>
  <c r="X30" i="6"/>
  <c r="X24" i="6"/>
  <c r="W27" i="6"/>
  <c r="U15" i="6"/>
  <c r="V33" i="6"/>
  <c r="U28" i="6"/>
  <c r="X33" i="6"/>
  <c r="X34" i="6" l="1"/>
  <c r="AJ85" i="6"/>
  <c r="AI85" i="6"/>
  <c r="AJ18" i="6"/>
  <c r="AI18" i="6"/>
  <c r="AJ81" i="6"/>
  <c r="AI81" i="6"/>
  <c r="AI24" i="6"/>
  <c r="AJ24" i="6"/>
  <c r="AJ54" i="6"/>
  <c r="AI54" i="6"/>
  <c r="V5" i="6"/>
  <c r="AJ77" i="6"/>
  <c r="AI77" i="6"/>
  <c r="AJ21" i="6"/>
  <c r="AI21" i="6"/>
  <c r="AI68" i="6"/>
  <c r="AJ68" i="6"/>
  <c r="AJ4" i="6"/>
  <c r="AI4" i="6"/>
  <c r="AI74" i="6"/>
  <c r="AJ74" i="6"/>
  <c r="AJ10" i="6"/>
  <c r="AI10" i="6"/>
  <c r="AJ19" i="6"/>
  <c r="AI19" i="6"/>
  <c r="AJ73" i="6"/>
  <c r="AI73" i="6"/>
  <c r="AJ9" i="6"/>
  <c r="AI9" i="6"/>
  <c r="AJ80" i="6"/>
  <c r="AI80" i="6"/>
  <c r="AI16" i="6"/>
  <c r="AJ16" i="6"/>
  <c r="AJ63" i="6"/>
  <c r="AI63" i="6"/>
  <c r="AI110" i="6"/>
  <c r="AJ110" i="6"/>
  <c r="AJ46" i="6"/>
  <c r="AI46" i="6"/>
  <c r="AJ93" i="6"/>
  <c r="AI93" i="6"/>
  <c r="AJ13" i="6"/>
  <c r="AI13" i="6"/>
  <c r="AI60" i="6"/>
  <c r="AJ60" i="6"/>
  <c r="AJ99" i="6"/>
  <c r="AI99" i="6"/>
  <c r="AI66" i="6"/>
  <c r="AJ66" i="6"/>
  <c r="AJ107" i="6"/>
  <c r="AI107" i="6"/>
  <c r="AJ11" i="6"/>
  <c r="AI11" i="6"/>
  <c r="AJ65" i="6"/>
  <c r="AI65" i="6"/>
  <c r="AJ115" i="6"/>
  <c r="AI115" i="6"/>
  <c r="AJ72" i="6"/>
  <c r="AI72" i="6"/>
  <c r="AJ8" i="6"/>
  <c r="AI8" i="6"/>
  <c r="AJ55" i="6"/>
  <c r="AI55" i="6"/>
  <c r="AI102" i="6"/>
  <c r="AJ102" i="6"/>
  <c r="AJ38" i="6"/>
  <c r="AI38" i="6"/>
  <c r="AJ29" i="6"/>
  <c r="AI29" i="6"/>
  <c r="AI82" i="6"/>
  <c r="AJ82" i="6"/>
  <c r="AJ17" i="6"/>
  <c r="AI17" i="6"/>
  <c r="AJ7" i="6"/>
  <c r="AI7" i="6"/>
  <c r="AJ5" i="6"/>
  <c r="AI5" i="6"/>
  <c r="AJ67" i="6"/>
  <c r="AI67" i="6"/>
  <c r="AI3" i="6"/>
  <c r="AJ3" i="6"/>
  <c r="AJ83" i="6"/>
  <c r="AI83" i="6"/>
  <c r="AJ47" i="6"/>
  <c r="AI47" i="6"/>
  <c r="AI94" i="6"/>
  <c r="AJ94" i="6"/>
  <c r="AJ61" i="6"/>
  <c r="AI61" i="6"/>
  <c r="AJ108" i="6"/>
  <c r="AI108" i="6"/>
  <c r="AI50" i="6"/>
  <c r="AJ50" i="6"/>
  <c r="AJ113" i="6"/>
  <c r="AI113" i="6"/>
  <c r="AJ35" i="6"/>
  <c r="AI35" i="6"/>
  <c r="AJ103" i="6"/>
  <c r="AI103" i="6"/>
  <c r="AI22" i="6"/>
  <c r="AJ22" i="6"/>
  <c r="X28" i="6"/>
  <c r="AJ53" i="6"/>
  <c r="AI53" i="6"/>
  <c r="AJ100" i="6"/>
  <c r="AI100" i="6"/>
  <c r="AI36" i="6"/>
  <c r="AJ36" i="6"/>
  <c r="AI106" i="6"/>
  <c r="AJ106" i="6"/>
  <c r="AJ42" i="6"/>
  <c r="AI42" i="6"/>
  <c r="AJ59" i="6"/>
  <c r="AI59" i="6"/>
  <c r="AJ105" i="6"/>
  <c r="AI105" i="6"/>
  <c r="AJ41" i="6"/>
  <c r="AI41" i="6"/>
  <c r="AJ112" i="6"/>
  <c r="AI112" i="6"/>
  <c r="AI48" i="6"/>
  <c r="AJ48" i="6"/>
  <c r="AJ95" i="6"/>
  <c r="AI95" i="6"/>
  <c r="AJ31" i="6"/>
  <c r="AI31" i="6"/>
  <c r="AJ78" i="6"/>
  <c r="AI78" i="6"/>
  <c r="AJ14" i="6"/>
  <c r="AI14" i="6"/>
  <c r="AJ76" i="6"/>
  <c r="AI76" i="6"/>
  <c r="AJ27" i="6"/>
  <c r="AI27" i="6"/>
  <c r="AJ88" i="6"/>
  <c r="AI88" i="6"/>
  <c r="AJ71" i="6"/>
  <c r="AI71" i="6"/>
  <c r="AJ69" i="6"/>
  <c r="AI69" i="6"/>
  <c r="AJ52" i="6"/>
  <c r="AI52" i="6"/>
  <c r="AI58" i="6"/>
  <c r="AJ58" i="6"/>
  <c r="AJ91" i="6"/>
  <c r="AI91" i="6"/>
  <c r="AJ57" i="6"/>
  <c r="AI57" i="6"/>
  <c r="AJ64" i="6"/>
  <c r="AI64" i="6"/>
  <c r="AJ111" i="6"/>
  <c r="AI111" i="6"/>
  <c r="AJ30" i="6"/>
  <c r="AI30" i="6"/>
  <c r="AI44" i="6"/>
  <c r="AJ44" i="6"/>
  <c r="AJ114" i="6"/>
  <c r="AI114" i="6"/>
  <c r="AJ75" i="6"/>
  <c r="AI75" i="6"/>
  <c r="AJ49" i="6"/>
  <c r="AI49" i="6"/>
  <c r="AI56" i="6"/>
  <c r="AJ56" i="6"/>
  <c r="AJ39" i="6"/>
  <c r="AI39" i="6"/>
  <c r="AI86" i="6"/>
  <c r="AJ86" i="6"/>
  <c r="X16" i="6"/>
  <c r="AJ109" i="6"/>
  <c r="AI109" i="6"/>
  <c r="AJ45" i="6"/>
  <c r="AI45" i="6"/>
  <c r="AI92" i="6"/>
  <c r="AJ92" i="6"/>
  <c r="AJ28" i="6"/>
  <c r="AI28" i="6"/>
  <c r="AI98" i="6"/>
  <c r="AJ98" i="6"/>
  <c r="AI34" i="6"/>
  <c r="AJ34" i="6"/>
  <c r="AJ51" i="6"/>
  <c r="AI51" i="6"/>
  <c r="AJ97" i="6"/>
  <c r="AI97" i="6"/>
  <c r="AJ33" i="6"/>
  <c r="AI33" i="6"/>
  <c r="AJ104" i="6"/>
  <c r="AI104" i="6"/>
  <c r="AI40" i="6"/>
  <c r="AJ40" i="6"/>
  <c r="AJ87" i="6"/>
  <c r="AI87" i="6"/>
  <c r="AJ23" i="6"/>
  <c r="AI23" i="6"/>
  <c r="AJ70" i="6"/>
  <c r="AI70" i="6"/>
  <c r="AI6" i="6"/>
  <c r="AJ6" i="6"/>
  <c r="AJ12" i="6"/>
  <c r="AI12" i="6"/>
  <c r="AJ101" i="6"/>
  <c r="AI101" i="6"/>
  <c r="AJ37" i="6"/>
  <c r="AI37" i="6"/>
  <c r="AI84" i="6"/>
  <c r="AJ84" i="6"/>
  <c r="AI20" i="6"/>
  <c r="AJ20" i="6"/>
  <c r="AI90" i="6"/>
  <c r="AJ90" i="6"/>
  <c r="AJ26" i="6"/>
  <c r="AI26" i="6"/>
  <c r="AJ43" i="6"/>
  <c r="AI43" i="6"/>
  <c r="AJ89" i="6"/>
  <c r="AI89" i="6"/>
  <c r="AJ25" i="6"/>
  <c r="AI25" i="6"/>
  <c r="AJ96" i="6"/>
  <c r="AI96" i="6"/>
  <c r="AI32" i="6"/>
  <c r="AJ32" i="6"/>
  <c r="AJ79" i="6"/>
  <c r="AI79" i="6"/>
  <c r="AJ15" i="6"/>
  <c r="AI15" i="6"/>
  <c r="AJ62" i="6"/>
  <c r="AI62" i="6"/>
  <c r="V22" i="6"/>
  <c r="W28" i="6"/>
  <c r="X36" i="6"/>
  <c r="X29" i="6"/>
  <c r="W6" i="6"/>
  <c r="W24" i="6" s="1"/>
  <c r="V24" i="6"/>
  <c r="X35" i="6"/>
  <c r="V23" i="6"/>
  <c r="W30" i="6"/>
  <c r="X17" i="6"/>
  <c r="W29" i="6"/>
  <c r="U34" i="6"/>
  <c r="U22" i="6"/>
  <c r="X22" i="6"/>
  <c r="V30" i="6"/>
  <c r="V36" i="6"/>
  <c r="V18" i="6"/>
  <c r="W18" i="6"/>
  <c r="U30" i="6"/>
  <c r="U36" i="6"/>
  <c r="U24" i="6"/>
  <c r="AA2" i="6"/>
  <c r="V17" i="6"/>
  <c r="V29" i="6"/>
  <c r="V35" i="6"/>
  <c r="U29" i="6"/>
  <c r="U23" i="6"/>
  <c r="U35" i="6"/>
  <c r="AA14" i="6" l="1"/>
  <c r="AD2" i="6" s="1"/>
  <c r="AA26" i="6"/>
  <c r="AD4" i="6" s="1"/>
  <c r="W36" i="6"/>
  <c r="AA32" i="6" s="1"/>
  <c r="AD5" i="6" s="1"/>
  <c r="AA20" i="6"/>
  <c r="AD3" i="6" s="1"/>
  <c r="N108" i="6" l="1"/>
  <c r="O108" i="6" s="1"/>
  <c r="N100" i="6"/>
  <c r="O100" i="6" s="1"/>
  <c r="N92" i="6"/>
  <c r="O92" i="6" s="1"/>
  <c r="N84" i="6"/>
  <c r="O84" i="6" s="1"/>
  <c r="N76" i="6"/>
  <c r="O76" i="6" s="1"/>
  <c r="N68" i="6"/>
  <c r="O68" i="6" s="1"/>
  <c r="N60" i="6"/>
  <c r="O60" i="6" s="1"/>
  <c r="N52" i="6"/>
  <c r="O52" i="6" s="1"/>
  <c r="N44" i="6"/>
  <c r="O44" i="6" s="1"/>
  <c r="N36" i="6"/>
  <c r="O36" i="6" s="1"/>
  <c r="N28" i="6"/>
  <c r="O28" i="6" s="1"/>
  <c r="N20" i="6"/>
  <c r="O20" i="6" s="1"/>
  <c r="N12" i="6"/>
  <c r="O12" i="6" s="1"/>
  <c r="N4" i="6"/>
  <c r="O4" i="6" s="1"/>
  <c r="N115" i="6"/>
  <c r="O115" i="6" s="1"/>
  <c r="N107" i="6"/>
  <c r="O107" i="6" s="1"/>
  <c r="N99" i="6"/>
  <c r="O99" i="6" s="1"/>
  <c r="N91" i="6"/>
  <c r="O91" i="6" s="1"/>
  <c r="N83" i="6"/>
  <c r="O83" i="6" s="1"/>
  <c r="N75" i="6"/>
  <c r="O75" i="6" s="1"/>
  <c r="N67" i="6"/>
  <c r="O67" i="6" s="1"/>
  <c r="N59" i="6"/>
  <c r="O59" i="6" s="1"/>
  <c r="N51" i="6"/>
  <c r="O51" i="6" s="1"/>
  <c r="N43" i="6"/>
  <c r="O43" i="6" s="1"/>
  <c r="N35" i="6"/>
  <c r="O35" i="6" s="1"/>
  <c r="N27" i="6"/>
  <c r="O27" i="6" s="1"/>
  <c r="N19" i="6"/>
  <c r="O19" i="6" s="1"/>
  <c r="N11" i="6"/>
  <c r="O11" i="6" s="1"/>
  <c r="N3" i="6"/>
  <c r="O3" i="6" s="1"/>
  <c r="N114" i="6"/>
  <c r="O114" i="6" s="1"/>
  <c r="N106" i="6"/>
  <c r="O106" i="6" s="1"/>
  <c r="N98" i="6"/>
  <c r="O98" i="6" s="1"/>
  <c r="N90" i="6"/>
  <c r="O90" i="6" s="1"/>
  <c r="N82" i="6"/>
  <c r="O82" i="6" s="1"/>
  <c r="N74" i="6"/>
  <c r="O74" i="6" s="1"/>
  <c r="N66" i="6"/>
  <c r="O66" i="6" s="1"/>
  <c r="N58" i="6"/>
  <c r="O58" i="6" s="1"/>
  <c r="N50" i="6"/>
  <c r="O50" i="6" s="1"/>
  <c r="N42" i="6"/>
  <c r="O42" i="6" s="1"/>
  <c r="N34" i="6"/>
  <c r="O34" i="6" s="1"/>
  <c r="N26" i="6"/>
  <c r="O26" i="6" s="1"/>
  <c r="N18" i="6"/>
  <c r="O18" i="6" s="1"/>
  <c r="N113" i="6"/>
  <c r="O113" i="6" s="1"/>
  <c r="N105" i="6"/>
  <c r="O105" i="6" s="1"/>
  <c r="N97" i="6"/>
  <c r="O97" i="6" s="1"/>
  <c r="N89" i="6"/>
  <c r="O89" i="6" s="1"/>
  <c r="N81" i="6"/>
  <c r="O81" i="6" s="1"/>
  <c r="N73" i="6"/>
  <c r="O73" i="6" s="1"/>
  <c r="N65" i="6"/>
  <c r="O65" i="6" s="1"/>
  <c r="N57" i="6"/>
  <c r="O57" i="6" s="1"/>
  <c r="N49" i="6"/>
  <c r="O49" i="6" s="1"/>
  <c r="N41" i="6"/>
  <c r="O41" i="6" s="1"/>
  <c r="N33" i="6"/>
  <c r="O33" i="6" s="1"/>
  <c r="N25" i="6"/>
  <c r="O25" i="6" s="1"/>
  <c r="N17" i="6"/>
  <c r="O17" i="6" s="1"/>
  <c r="N9" i="6"/>
  <c r="O9" i="6" s="1"/>
  <c r="N103" i="6"/>
  <c r="O103" i="6" s="1"/>
  <c r="N87" i="6"/>
  <c r="O87" i="6" s="1"/>
  <c r="N71" i="6"/>
  <c r="O71" i="6" s="1"/>
  <c r="N55" i="6"/>
  <c r="O55" i="6" s="1"/>
  <c r="N39" i="6"/>
  <c r="O39" i="6" s="1"/>
  <c r="N15" i="6"/>
  <c r="O15" i="6" s="1"/>
  <c r="N110" i="6"/>
  <c r="O110" i="6" s="1"/>
  <c r="N94" i="6"/>
  <c r="O94" i="6" s="1"/>
  <c r="N78" i="6"/>
  <c r="O78" i="6" s="1"/>
  <c r="N62" i="6"/>
  <c r="O62" i="6" s="1"/>
  <c r="N46" i="6"/>
  <c r="O46" i="6" s="1"/>
  <c r="N30" i="6"/>
  <c r="O30" i="6" s="1"/>
  <c r="N14" i="6"/>
  <c r="O14" i="6" s="1"/>
  <c r="N101" i="6"/>
  <c r="O101" i="6" s="1"/>
  <c r="N85" i="6"/>
  <c r="O85" i="6" s="1"/>
  <c r="N69" i="6"/>
  <c r="O69" i="6" s="1"/>
  <c r="N53" i="6"/>
  <c r="O53" i="6" s="1"/>
  <c r="N37" i="6"/>
  <c r="O37" i="6" s="1"/>
  <c r="N112" i="6"/>
  <c r="O112" i="6" s="1"/>
  <c r="N104" i="6"/>
  <c r="O104" i="6" s="1"/>
  <c r="N96" i="6"/>
  <c r="O96" i="6" s="1"/>
  <c r="N88" i="6"/>
  <c r="O88" i="6" s="1"/>
  <c r="N80" i="6"/>
  <c r="O80" i="6" s="1"/>
  <c r="N72" i="6"/>
  <c r="O72" i="6" s="1"/>
  <c r="N64" i="6"/>
  <c r="O64" i="6" s="1"/>
  <c r="N56" i="6"/>
  <c r="O56" i="6" s="1"/>
  <c r="N48" i="6"/>
  <c r="O48" i="6" s="1"/>
  <c r="N40" i="6"/>
  <c r="O40" i="6" s="1"/>
  <c r="N32" i="6"/>
  <c r="O32" i="6" s="1"/>
  <c r="N24" i="6"/>
  <c r="O24" i="6" s="1"/>
  <c r="N16" i="6"/>
  <c r="O16" i="6" s="1"/>
  <c r="N8" i="6"/>
  <c r="O8" i="6" s="1"/>
  <c r="N111" i="6"/>
  <c r="O111" i="6" s="1"/>
  <c r="N95" i="6"/>
  <c r="O95" i="6" s="1"/>
  <c r="N79" i="6"/>
  <c r="O79" i="6" s="1"/>
  <c r="N63" i="6"/>
  <c r="O63" i="6" s="1"/>
  <c r="N47" i="6"/>
  <c r="O47" i="6" s="1"/>
  <c r="N31" i="6"/>
  <c r="O31" i="6" s="1"/>
  <c r="N23" i="6"/>
  <c r="O23" i="6" s="1"/>
  <c r="N7" i="6"/>
  <c r="O7" i="6" s="1"/>
  <c r="N102" i="6"/>
  <c r="O102" i="6" s="1"/>
  <c r="N86" i="6"/>
  <c r="O86" i="6" s="1"/>
  <c r="N70" i="6"/>
  <c r="O70" i="6" s="1"/>
  <c r="N54" i="6"/>
  <c r="O54" i="6" s="1"/>
  <c r="N38" i="6"/>
  <c r="O38" i="6" s="1"/>
  <c r="N22" i="6"/>
  <c r="O22" i="6" s="1"/>
  <c r="N6" i="6"/>
  <c r="O6" i="6" s="1"/>
  <c r="N109" i="6"/>
  <c r="O109" i="6" s="1"/>
  <c r="N93" i="6"/>
  <c r="O93" i="6" s="1"/>
  <c r="N77" i="6"/>
  <c r="O77" i="6" s="1"/>
  <c r="N61" i="6"/>
  <c r="O61" i="6" s="1"/>
  <c r="N45" i="6"/>
  <c r="O45" i="6" s="1"/>
  <c r="N29" i="6"/>
  <c r="O29" i="6" s="1"/>
  <c r="N21" i="6"/>
  <c r="O21" i="6" s="1"/>
  <c r="N13" i="6"/>
  <c r="O13" i="6" s="1"/>
  <c r="N10" i="6"/>
  <c r="O10" i="6" s="1"/>
  <c r="N5" i="6"/>
  <c r="O5" i="6" s="1"/>
  <c r="N2" i="6"/>
  <c r="P109" i="6" l="1"/>
  <c r="R109" i="6" s="1"/>
  <c r="Q109" i="6"/>
  <c r="Q72" i="6"/>
  <c r="P72" i="6"/>
  <c r="R72" i="6" s="1"/>
  <c r="P9" i="6"/>
  <c r="R9" i="6" s="1"/>
  <c r="Q9" i="6"/>
  <c r="Q43" i="6"/>
  <c r="P43" i="6"/>
  <c r="R43" i="6" s="1"/>
  <c r="Q6" i="6"/>
  <c r="P6" i="6"/>
  <c r="R6" i="6" s="1"/>
  <c r="Q80" i="6"/>
  <c r="P80" i="6"/>
  <c r="R80" i="6" s="1"/>
  <c r="P17" i="6"/>
  <c r="R17" i="6" s="1"/>
  <c r="Q17" i="6"/>
  <c r="Q106" i="6"/>
  <c r="P106" i="6"/>
  <c r="R106" i="6" s="1"/>
  <c r="P60" i="6"/>
  <c r="R60" i="6" s="1"/>
  <c r="Q60" i="6"/>
  <c r="P31" i="6"/>
  <c r="R31" i="6" s="1"/>
  <c r="Q31" i="6"/>
  <c r="P101" i="6"/>
  <c r="R101" i="6" s="1"/>
  <c r="Q101" i="6"/>
  <c r="P89" i="6"/>
  <c r="R89" i="6" s="1"/>
  <c r="Q89" i="6"/>
  <c r="P114" i="6"/>
  <c r="R114" i="6" s="1"/>
  <c r="Q114" i="6"/>
  <c r="P68" i="6"/>
  <c r="R68" i="6" s="1"/>
  <c r="Q68" i="6"/>
  <c r="P47" i="6"/>
  <c r="R47" i="6" s="1"/>
  <c r="Q47" i="6"/>
  <c r="Q14" i="6"/>
  <c r="P14" i="6"/>
  <c r="R14" i="6" s="1"/>
  <c r="P97" i="6"/>
  <c r="R97" i="6" s="1"/>
  <c r="Q97" i="6"/>
  <c r="Q67" i="6"/>
  <c r="P67" i="6"/>
  <c r="R67" i="6" s="1"/>
  <c r="P45" i="6"/>
  <c r="R45" i="6" s="1"/>
  <c r="Q45" i="6"/>
  <c r="Q40" i="6"/>
  <c r="P40" i="6"/>
  <c r="R40" i="6" s="1"/>
  <c r="P41" i="6"/>
  <c r="R41" i="6" s="1"/>
  <c r="Q41" i="6"/>
  <c r="Q11" i="6"/>
  <c r="P11" i="6"/>
  <c r="R11" i="6" s="1"/>
  <c r="P84" i="6"/>
  <c r="R84" i="6" s="1"/>
  <c r="Q84" i="6"/>
  <c r="P61" i="6"/>
  <c r="R61" i="6" s="1"/>
  <c r="Q61" i="6"/>
  <c r="Q70" i="6"/>
  <c r="P70" i="6"/>
  <c r="R70" i="6" s="1"/>
  <c r="P79" i="6"/>
  <c r="R79" i="6" s="1"/>
  <c r="Q79" i="6"/>
  <c r="Q48" i="6"/>
  <c r="P48" i="6"/>
  <c r="R48" i="6" s="1"/>
  <c r="Q112" i="6"/>
  <c r="P112" i="6"/>
  <c r="R112" i="6" s="1"/>
  <c r="Q46" i="6"/>
  <c r="P46" i="6"/>
  <c r="R46" i="6" s="1"/>
  <c r="Q71" i="6"/>
  <c r="P71" i="6"/>
  <c r="R71" i="6" s="1"/>
  <c r="P49" i="6"/>
  <c r="R49" i="6" s="1"/>
  <c r="Q49" i="6"/>
  <c r="P113" i="6"/>
  <c r="R113" i="6" s="1"/>
  <c r="Q113" i="6"/>
  <c r="P74" i="6"/>
  <c r="R74" i="6" s="1"/>
  <c r="Q74" i="6"/>
  <c r="Q19" i="6"/>
  <c r="P19" i="6"/>
  <c r="R19" i="6" s="1"/>
  <c r="Q83" i="6"/>
  <c r="P83" i="6"/>
  <c r="R83" i="6" s="1"/>
  <c r="Q28" i="6"/>
  <c r="P28" i="6"/>
  <c r="R28" i="6" s="1"/>
  <c r="P92" i="6"/>
  <c r="R92" i="6" s="1"/>
  <c r="Q92" i="6"/>
  <c r="P7" i="6"/>
  <c r="R7" i="6" s="1"/>
  <c r="Q7" i="6"/>
  <c r="P69" i="6"/>
  <c r="R69" i="6" s="1"/>
  <c r="Q69" i="6"/>
  <c r="P73" i="6"/>
  <c r="R73" i="6" s="1"/>
  <c r="Q73" i="6"/>
  <c r="P98" i="6"/>
  <c r="R98" i="6" s="1"/>
  <c r="Q98" i="6"/>
  <c r="Q107" i="6"/>
  <c r="P107" i="6"/>
  <c r="R107" i="6" s="1"/>
  <c r="P13" i="6"/>
  <c r="R13" i="6" s="1"/>
  <c r="Q13" i="6"/>
  <c r="Q16" i="6"/>
  <c r="P16" i="6"/>
  <c r="R16" i="6" s="1"/>
  <c r="Q110" i="6"/>
  <c r="P110" i="6"/>
  <c r="R110" i="6" s="1"/>
  <c r="P42" i="6"/>
  <c r="R42" i="6" s="1"/>
  <c r="Q42" i="6"/>
  <c r="Q115" i="6"/>
  <c r="P115" i="6"/>
  <c r="R115" i="6" s="1"/>
  <c r="P21" i="6"/>
  <c r="R21" i="6" s="1"/>
  <c r="Q21" i="6"/>
  <c r="Q24" i="6"/>
  <c r="P24" i="6"/>
  <c r="R24" i="6" s="1"/>
  <c r="Q15" i="6"/>
  <c r="P15" i="6"/>
  <c r="R15" i="6" s="1"/>
  <c r="P50" i="6"/>
  <c r="R50" i="6" s="1"/>
  <c r="Q50" i="6"/>
  <c r="Q4" i="6"/>
  <c r="P4" i="6"/>
  <c r="R4" i="6" s="1"/>
  <c r="P29" i="6"/>
  <c r="R29" i="6" s="1"/>
  <c r="Q29" i="6"/>
  <c r="Q32" i="6"/>
  <c r="P32" i="6"/>
  <c r="R32" i="6" s="1"/>
  <c r="P39" i="6"/>
  <c r="R39" i="6" s="1"/>
  <c r="Q39" i="6"/>
  <c r="Q58" i="6"/>
  <c r="P58" i="6"/>
  <c r="R58" i="6" s="1"/>
  <c r="Q12" i="6"/>
  <c r="P12" i="6"/>
  <c r="R12" i="6" s="1"/>
  <c r="Q54" i="6"/>
  <c r="P54" i="6"/>
  <c r="R54" i="6" s="1"/>
  <c r="Q30" i="6"/>
  <c r="P30" i="6"/>
  <c r="R30" i="6" s="1"/>
  <c r="P105" i="6"/>
  <c r="R105" i="6" s="1"/>
  <c r="Q105" i="6"/>
  <c r="P20" i="6"/>
  <c r="R20" i="6" s="1"/>
  <c r="Q20" i="6"/>
  <c r="O2" i="6"/>
  <c r="N116" i="6"/>
  <c r="P77" i="6"/>
  <c r="R77" i="6" s="1"/>
  <c r="Q77" i="6"/>
  <c r="Q86" i="6"/>
  <c r="P86" i="6"/>
  <c r="R86" i="6" s="1"/>
  <c r="P95" i="6"/>
  <c r="R95" i="6" s="1"/>
  <c r="Q95" i="6"/>
  <c r="Q56" i="6"/>
  <c r="P56" i="6"/>
  <c r="R56" i="6" s="1"/>
  <c r="P37" i="6"/>
  <c r="R37" i="6" s="1"/>
  <c r="Q37" i="6"/>
  <c r="Q62" i="6"/>
  <c r="P62" i="6"/>
  <c r="R62" i="6" s="1"/>
  <c r="Q87" i="6"/>
  <c r="P87" i="6"/>
  <c r="R87" i="6" s="1"/>
  <c r="P57" i="6"/>
  <c r="R57" i="6" s="1"/>
  <c r="Q57" i="6"/>
  <c r="Q18" i="6"/>
  <c r="P18" i="6"/>
  <c r="R18" i="6" s="1"/>
  <c r="Q82" i="6"/>
  <c r="P82" i="6"/>
  <c r="R82" i="6" s="1"/>
  <c r="Q27" i="6"/>
  <c r="P27" i="6"/>
  <c r="R27" i="6" s="1"/>
  <c r="Q91" i="6"/>
  <c r="P91" i="6"/>
  <c r="R91" i="6" s="1"/>
  <c r="Q36" i="6"/>
  <c r="P36" i="6"/>
  <c r="R36" i="6" s="1"/>
  <c r="P100" i="6"/>
  <c r="R100" i="6" s="1"/>
  <c r="Q100" i="6"/>
  <c r="P10" i="6"/>
  <c r="R10" i="6" s="1"/>
  <c r="Q10" i="6"/>
  <c r="Q8" i="6"/>
  <c r="P8" i="6"/>
  <c r="R8" i="6" s="1"/>
  <c r="Q94" i="6"/>
  <c r="P94" i="6"/>
  <c r="R94" i="6" s="1"/>
  <c r="Q34" i="6"/>
  <c r="P34" i="6"/>
  <c r="R34" i="6" s="1"/>
  <c r="P52" i="6"/>
  <c r="R52" i="6" s="1"/>
  <c r="Q52" i="6"/>
  <c r="Q23" i="6"/>
  <c r="P23" i="6"/>
  <c r="R23" i="6" s="1"/>
  <c r="P85" i="6"/>
  <c r="R85" i="6" s="1"/>
  <c r="Q85" i="6"/>
  <c r="P81" i="6"/>
  <c r="R81" i="6" s="1"/>
  <c r="Q81" i="6"/>
  <c r="Q51" i="6"/>
  <c r="P51" i="6"/>
  <c r="R51" i="6" s="1"/>
  <c r="Q22" i="6"/>
  <c r="P22" i="6"/>
  <c r="R22" i="6" s="1"/>
  <c r="Q88" i="6"/>
  <c r="P88" i="6"/>
  <c r="R88" i="6" s="1"/>
  <c r="P25" i="6"/>
  <c r="R25" i="6" s="1"/>
  <c r="Q25" i="6"/>
  <c r="Q59" i="6"/>
  <c r="P59" i="6"/>
  <c r="R59" i="6" s="1"/>
  <c r="Q38" i="6"/>
  <c r="P38" i="6"/>
  <c r="R38" i="6" s="1"/>
  <c r="Q96" i="6"/>
  <c r="P96" i="6"/>
  <c r="R96" i="6" s="1"/>
  <c r="P33" i="6"/>
  <c r="R33" i="6" s="1"/>
  <c r="Q33" i="6"/>
  <c r="P3" i="6"/>
  <c r="Q3" i="6"/>
  <c r="P76" i="6"/>
  <c r="R76" i="6" s="1"/>
  <c r="Q76" i="6"/>
  <c r="P63" i="6"/>
  <c r="R63" i="6" s="1"/>
  <c r="Q63" i="6"/>
  <c r="Q104" i="6"/>
  <c r="P104" i="6"/>
  <c r="R104" i="6" s="1"/>
  <c r="Q55" i="6"/>
  <c r="P55" i="6"/>
  <c r="R55" i="6" s="1"/>
  <c r="P66" i="6"/>
  <c r="R66" i="6" s="1"/>
  <c r="Q66" i="6"/>
  <c r="Q75" i="6"/>
  <c r="P75" i="6"/>
  <c r="R75" i="6" s="1"/>
  <c r="P5" i="6"/>
  <c r="R5" i="6" s="1"/>
  <c r="Q5" i="6"/>
  <c r="P93" i="6"/>
  <c r="R93" i="6" s="1"/>
  <c r="Q93" i="6"/>
  <c r="Q102" i="6"/>
  <c r="P102" i="6"/>
  <c r="R102" i="6" s="1"/>
  <c r="Q111" i="6"/>
  <c r="P111" i="6"/>
  <c r="R111" i="6" s="1"/>
  <c r="Q64" i="6"/>
  <c r="P64" i="6"/>
  <c r="R64" i="6" s="1"/>
  <c r="P53" i="6"/>
  <c r="R53" i="6" s="1"/>
  <c r="Q53" i="6"/>
  <c r="Q78" i="6"/>
  <c r="P78" i="6"/>
  <c r="R78" i="6" s="1"/>
  <c r="Q103" i="6"/>
  <c r="P103" i="6"/>
  <c r="R103" i="6" s="1"/>
  <c r="P65" i="6"/>
  <c r="R65" i="6" s="1"/>
  <c r="Q65" i="6"/>
  <c r="P26" i="6"/>
  <c r="R26" i="6" s="1"/>
  <c r="Q26" i="6"/>
  <c r="P90" i="6"/>
  <c r="R90" i="6" s="1"/>
  <c r="Q90" i="6"/>
  <c r="Q35" i="6"/>
  <c r="P35" i="6"/>
  <c r="R35" i="6" s="1"/>
  <c r="Q99" i="6"/>
  <c r="P99" i="6"/>
  <c r="R99" i="6" s="1"/>
  <c r="P44" i="6"/>
  <c r="R44" i="6" s="1"/>
  <c r="Q44" i="6"/>
  <c r="P108" i="6"/>
  <c r="R108" i="6" s="1"/>
  <c r="Q108" i="6"/>
  <c r="O116" i="6" l="1"/>
  <c r="Q2" i="6"/>
  <c r="Q116" i="6" s="1"/>
  <c r="R3" i="6"/>
  <c r="R116" i="6" s="1"/>
  <c r="P116" i="6"/>
  <c r="T110" i="6" l="1"/>
</calcChain>
</file>

<file path=xl/sharedStrings.xml><?xml version="1.0" encoding="utf-8"?>
<sst xmlns="http://schemas.openxmlformats.org/spreadsheetml/2006/main" count="493" uniqueCount="327">
  <si>
    <t>No.</t>
  </si>
  <si>
    <t>Kode Saham</t>
  </si>
  <si>
    <t>Nama Perusahaan</t>
  </si>
  <si>
    <t>ADRO</t>
  </si>
  <si>
    <t>PT Adaro Energy Indonesia Tbk</t>
  </si>
  <si>
    <t>ANTM</t>
  </si>
  <si>
    <t>PT Aneka Tambang Tbk</t>
  </si>
  <si>
    <t>ASII</t>
  </si>
  <si>
    <t>PT Astra International Tbk</t>
  </si>
  <si>
    <t>BBCA</t>
  </si>
  <si>
    <t>PT Bank Central Asia Tbk</t>
  </si>
  <si>
    <t>BBNI</t>
  </si>
  <si>
    <t>PT Bank Negara Indonesia (Persero) Tbk</t>
  </si>
  <si>
    <t>BBRI</t>
  </si>
  <si>
    <t>PT Bank Rakyat Indonesia (Persero) Tbk</t>
  </si>
  <si>
    <t>BBTN</t>
  </si>
  <si>
    <t>PT Bank Tabungan Negara (Persero) Tbk</t>
  </si>
  <si>
    <t>BMRI</t>
  </si>
  <si>
    <t>PT Bank Mandiri (Persero) Tbk</t>
  </si>
  <si>
    <t>EXCL</t>
  </si>
  <si>
    <t>PT XL Axiata Tbk</t>
  </si>
  <si>
    <t>INCO</t>
  </si>
  <si>
    <t>PT Vale Indonesia Tbk</t>
  </si>
  <si>
    <t>INTP</t>
  </si>
  <si>
    <t>PT Indocement Tunggal Prakarsa Tbk</t>
  </si>
  <si>
    <t>ITMG</t>
  </si>
  <si>
    <t>PT Indo Tambangraya Megah Tbk</t>
  </si>
  <si>
    <t>KLBF</t>
  </si>
  <si>
    <t>PT Kalbe Farma Tbk</t>
  </si>
  <si>
    <t>PGAS</t>
  </si>
  <si>
    <t>PT Perusahaan Gas Negara Tbk</t>
  </si>
  <si>
    <t>PTBA</t>
  </si>
  <si>
    <t>PT Bukit Asam Tbk</t>
  </si>
  <si>
    <t>SMGR</t>
  </si>
  <si>
    <t>PT Semen Indonesia (Persero) Tbk</t>
  </si>
  <si>
    <t>TLKM</t>
  </si>
  <si>
    <t>PT Telkom Indonesia (Persero) Tbk</t>
  </si>
  <si>
    <t>UNTR</t>
  </si>
  <si>
    <t>PT United Tractors Tbk</t>
  </si>
  <si>
    <t>UNVR</t>
  </si>
  <si>
    <t>PT Unilever Indonesia Tbk</t>
  </si>
  <si>
    <t>Daftar Sampel Saham Perusahaan LQ45 2019 - 2024</t>
  </si>
  <si>
    <t xml:space="preserve">Tahun </t>
  </si>
  <si>
    <t xml:space="preserve">Proper </t>
  </si>
  <si>
    <t xml:space="preserve">Harga Saham Saat Ini </t>
  </si>
  <si>
    <t xml:space="preserve">Laba Setelah Pajak </t>
  </si>
  <si>
    <t xml:space="preserve">Ekuitas </t>
  </si>
  <si>
    <r>
      <t xml:space="preserve">Indikator </t>
    </r>
    <r>
      <rPr>
        <b/>
        <i/>
        <sz val="11"/>
        <color theme="1"/>
        <rFont val="Calibri"/>
        <family val="2"/>
        <scheme val="minor"/>
      </rPr>
      <t>Global Reporting Invitiatives</t>
    </r>
    <r>
      <rPr>
        <b/>
        <sz val="11"/>
        <color theme="1"/>
        <rFont val="Calibri"/>
        <family val="2"/>
        <scheme val="minor"/>
      </rPr>
      <t xml:space="preserve"> (GRI) 4.0</t>
    </r>
  </si>
  <si>
    <t>Kode</t>
  </si>
  <si>
    <t>Indikator</t>
  </si>
  <si>
    <t xml:space="preserve">Kategori Ekonomi </t>
  </si>
  <si>
    <t>Aspek Kinerja Ekonomi</t>
  </si>
  <si>
    <t>EC1</t>
  </si>
  <si>
    <t>Nilai ekonomi langsung yang dihasilkan dan didistribusikan</t>
  </si>
  <si>
    <t>EC2</t>
  </si>
  <si>
    <t>Implikasi finansial serta risiko dan peluang lain akibat dari perubahan iklim</t>
  </si>
  <si>
    <t>EC3</t>
  </si>
  <si>
    <t>Kewajiban program pensiun manfaat pasti dan program pensiun lainnya</t>
  </si>
  <si>
    <t>EC4</t>
  </si>
  <si>
    <t>Bantuan finansial yang diterima dari pemerintah</t>
  </si>
  <si>
    <t>Aspek Keberadaan di Pasar</t>
  </si>
  <si>
    <t>EC5</t>
  </si>
  <si>
    <t>Rasio standar upah karyawan pemula berdasarkan jenis kelamin terhadap upah minimum regional</t>
  </si>
  <si>
    <t>EC6</t>
  </si>
  <si>
    <t>Proporsi manajemen senior yang berasal dari masyarakat setempat</t>
  </si>
  <si>
    <t>Aspek Dampak Ekonomi Tidak Langsung</t>
  </si>
  <si>
    <t>EC7</t>
  </si>
  <si>
    <t>Investasi infrastruktur dan dukungan layanan</t>
  </si>
  <si>
    <t>EC8</t>
  </si>
  <si>
    <t xml:space="preserve">Dampak ekonomi tidak langsung yang signifikan </t>
  </si>
  <si>
    <t>Aspek Praktik Pengadaan</t>
  </si>
  <si>
    <t>EC9</t>
  </si>
  <si>
    <t>Proporsi pengeluaran untuk pemasok lokal</t>
  </si>
  <si>
    <t>Kategori Lingkungan</t>
  </si>
  <si>
    <t>Apek Material</t>
  </si>
  <si>
    <t>EN1</t>
  </si>
  <si>
    <t>Material yang digunakan berdasarkan berat atau volume</t>
  </si>
  <si>
    <t>EN2</t>
  </si>
  <si>
    <t>Persentase bahan yang digunakan merupakan bahan input atau daur ulang</t>
  </si>
  <si>
    <t>Aspek Energi</t>
  </si>
  <si>
    <t>EN3</t>
  </si>
  <si>
    <t>Konsumsi energi dalam organisasi</t>
  </si>
  <si>
    <t>EN4</t>
  </si>
  <si>
    <t>konsumsi energi di luar organisasi</t>
  </si>
  <si>
    <t>EN5</t>
  </si>
  <si>
    <t>Intensitas energi</t>
  </si>
  <si>
    <t>EN6</t>
  </si>
  <si>
    <t>Pengurangan konsumsi energi</t>
  </si>
  <si>
    <t>EN7</t>
  </si>
  <si>
    <t>Pengurangan pada energi yang dibutuhkan untuk produk dan jasa</t>
  </si>
  <si>
    <t>Aspek Air</t>
  </si>
  <si>
    <t>EN8</t>
  </si>
  <si>
    <t>Total pengambilan air berdasarkan sumber</t>
  </si>
  <si>
    <t>EN9</t>
  </si>
  <si>
    <t>Sumber air yang secara signifikan dipengaruhi oleh pengambilan air</t>
  </si>
  <si>
    <t>EN10</t>
  </si>
  <si>
    <t>Persentase dan total volume air yang didaur ulang dan digunakan kembali</t>
  </si>
  <si>
    <t>Aspek Keanekaragaman Hayati</t>
  </si>
  <si>
    <t>EN11</t>
  </si>
  <si>
    <t>Lokasi-lokasi operasional yang dimiliki, disewa, dikelola didalam atau yang berdekatan dengan, kawasan lindung dan kawasan dengan nilai keanekaragaman hayati tinggi di luar kawasan lindung</t>
  </si>
  <si>
    <t>EN12</t>
  </si>
  <si>
    <t>Uraian dampak signifikan kegiatan, produk, dan jasa terhadap keanekaragaman hayati di kawasan lindung dan kawasan dengan nilai keanekaragaman hayati tinggi di luar kawasan lindung</t>
  </si>
  <si>
    <t>EN13</t>
  </si>
  <si>
    <t>Habitat yang dilindungi dan dipulihkan</t>
  </si>
  <si>
    <t>EN14</t>
  </si>
  <si>
    <t>Jumlah total spesies dalam iucn red list dan spesies dalam daftar spesies yang dilindungi nasional dengan habitat di tempat yang dipengaruhi operasional, berdasarkan tingkat risiko kepunahan</t>
  </si>
  <si>
    <t>Aspek Emisi</t>
  </si>
  <si>
    <t>EN15</t>
  </si>
  <si>
    <t>Emisi gas rumah kaca (GRK) langsung (cakupan 1)</t>
  </si>
  <si>
    <t>EN16</t>
  </si>
  <si>
    <t>Emisi gas rumah kaca (GRK) energi tidak langsung (cakupan 2)</t>
  </si>
  <si>
    <t>EN17</t>
  </si>
  <si>
    <t>Emisi gas rumah kaca (GRK) tidak langsung lainnya (cakupan 3)</t>
  </si>
  <si>
    <t>EN18</t>
  </si>
  <si>
    <t>Intensitas emisi gas rumah kaca (GRK)</t>
  </si>
  <si>
    <t>EN19</t>
  </si>
  <si>
    <t>Pengurangan emisi gas rumah kaca (GRK)</t>
  </si>
  <si>
    <t>EN20</t>
  </si>
  <si>
    <t>Emisis bagan perusak ozon (BPO)</t>
  </si>
  <si>
    <t>EN21</t>
  </si>
  <si>
    <t>Nitrogen oksida (NOx), Belerang oksida (Sox), dan emisi udara signifikan lainnya</t>
  </si>
  <si>
    <t>Aspek Efluen dan Limbah</t>
  </si>
  <si>
    <t>EN22</t>
  </si>
  <si>
    <t>Pelepasan air berdasarkan mutu dan tujuan</t>
  </si>
  <si>
    <t>EN23</t>
  </si>
  <si>
    <t>Limbah berdasarkan jenis dan metode pembuangan</t>
  </si>
  <si>
    <t>EN24</t>
  </si>
  <si>
    <t>Tumpahan yang signifikan</t>
  </si>
  <si>
    <t>EN25</t>
  </si>
  <si>
    <t>Pengakuan limbah berbahaya</t>
  </si>
  <si>
    <t>EN26</t>
  </si>
  <si>
    <t>Badan air yang dipengaruhi oleh pelepasan dan/atau limpahan air</t>
  </si>
  <si>
    <t>Aspek Produk dan Jasa</t>
  </si>
  <si>
    <t>EN27</t>
  </si>
  <si>
    <t>Tingkat mitigasi dampak terhadap lingkungan produk dan jasa</t>
  </si>
  <si>
    <t>EN28</t>
  </si>
  <si>
    <t>Persentase produk yang terjual dan kemasannya yang reklamasi menurut kategori</t>
  </si>
  <si>
    <t>Aspek Kepatuhan</t>
  </si>
  <si>
    <t>EN29</t>
  </si>
  <si>
    <t>Nilai moneter denda signifikan dan jumlah total sanksi non-moneter atas ketidakpastian terhadap UU dan peraturan lingkungan</t>
  </si>
  <si>
    <t>Aspek Transportasi</t>
  </si>
  <si>
    <t>EN30</t>
  </si>
  <si>
    <t>Dampak lingkungan signifikan dari pengangkutan produk dan barang lain serta bahan untuk operasional organisasi dan pengangkutan tenaga kerja</t>
  </si>
  <si>
    <t>Aspek Lain-Lain</t>
  </si>
  <si>
    <t>EN31</t>
  </si>
  <si>
    <t>Total pengeluaran dan investasi perlindungan lingkungan berdasarkan jenis</t>
  </si>
  <si>
    <t>Aspek Asesmen Pemasok Atas Lingkungan</t>
  </si>
  <si>
    <t>EN32</t>
  </si>
  <si>
    <t>Seleksi pemasok baru dengan menggunakan kriteria lingkungan</t>
  </si>
  <si>
    <t>EN33</t>
  </si>
  <si>
    <t>Dampak lingkungan negatif dalam rantai pasokan dan tindakan yang telah diambil</t>
  </si>
  <si>
    <t>EN34</t>
  </si>
  <si>
    <t>Jumlah pengaduan tentang dampak lingkungan yang diajukan, ditangani dan diselesaikan melalui mekanisme pengaduan resmi</t>
  </si>
  <si>
    <t>Kategori Sosial</t>
  </si>
  <si>
    <t>Aspek Kepegawaian</t>
  </si>
  <si>
    <t>LA1</t>
  </si>
  <si>
    <t>Perekrutan karyawan baru dan pergantian karyawan</t>
  </si>
  <si>
    <t>LA2</t>
  </si>
  <si>
    <t>Tunjangan yang diberikan kepada karyawan purnawaktu yang tidak diberikan kepada karyawan pada kurun waktu tertentu atau paruh waktu</t>
  </si>
  <si>
    <t>LA3</t>
  </si>
  <si>
    <t>Tingkat kembali bekerja dan tingkat retensi setelah cuti melahirkan, menurut Gender</t>
  </si>
  <si>
    <t>Aspek Hubungan Industrial</t>
  </si>
  <si>
    <t>LA4</t>
  </si>
  <si>
    <t>Jangka waktu minimum pemberitahuan mengenai perubahan operasional, termasuk apakah hal tersebut tercantum dalam perjanjian bersama</t>
  </si>
  <si>
    <t>Aspek Kesahatan dan keselamatan Kerja</t>
  </si>
  <si>
    <t>LA5</t>
  </si>
  <si>
    <t>Persentase total tenaga kerja yang diwakili dalam komite bersama formal manajemen pekerja yang membantu mengawasi dan memberikan saran program kesehatan dan keselamatan kerja</t>
  </si>
  <si>
    <t>LA6</t>
  </si>
  <si>
    <t>Jenis dan tingkat cedera, penyakit akibat kerja, hari hilang, dan kemangkiran, serta jumlah total kematian akibat kerja, menurut daerah dan gender</t>
  </si>
  <si>
    <t>LA7</t>
  </si>
  <si>
    <t>Pekerja yang sering terkena atau berisiko tinggi terkena penyakit yang terkait dengan pekerjaan mereka</t>
  </si>
  <si>
    <t>LA8</t>
  </si>
  <si>
    <t>Topik kesehatan dan keselamatan yang tercakup dalam perjanjian formal dengan serikat pekerja</t>
  </si>
  <si>
    <t>Apek Pelatihan dan Pendidikan</t>
  </si>
  <si>
    <t>LA9</t>
  </si>
  <si>
    <t>Jam pelatihan rata-rata per tahun per karyawan menurut gender, dan menurut kategori karyawan</t>
  </si>
  <si>
    <t>LA10</t>
  </si>
  <si>
    <t>Program untuk manajemen keterampilan dan pembelajaran seumur hidup yang mendukung keberlanjutan kerja karyawan dan membantu mereka mengelola purna bakti</t>
  </si>
  <si>
    <t>LA11</t>
  </si>
  <si>
    <t>Persentase karyawan yang menerima tinjauan rutin terhadap kinerja dan pengembangan karir</t>
  </si>
  <si>
    <t>Aspek Keberagaman dan Kesetaraan Peluang</t>
  </si>
  <si>
    <t>LA12</t>
  </si>
  <si>
    <t>Komposisi badan tata kelola dan pembagian karyawan per kategori karyawan menurut gender, kelompok usia, keanggotaan kelompok minoritas, dan indikator keberagaman lainnya</t>
  </si>
  <si>
    <t>Aspek Kesetaraan Remunerasi Perempuan dan Laki-Laki</t>
  </si>
  <si>
    <t>LA13</t>
  </si>
  <si>
    <t>Rasio gaji pokok dan remunerasi bagi perempuan terhadap laki-laki menurut kategori karyawan, berdasarkan lokasi operasional yang signifikan</t>
  </si>
  <si>
    <t>Aspek Asesmen Pemasok Atas Praktik Ketenagakerjaan</t>
  </si>
  <si>
    <t>LA14</t>
  </si>
  <si>
    <t>Persentase penapisan pemasok baru menggunakan kriteria praktik ketenagakerjaan</t>
  </si>
  <si>
    <t>LA15</t>
  </si>
  <si>
    <t>Dampak negatif aktual dan potensial yang signifikan terhadap praktik ketenagakerjaan dalam rantai pasokan dan tindakan yang diambil</t>
  </si>
  <si>
    <t>Aspek Mekanisme Pengaduan Masalah Ketenagakerjaan</t>
  </si>
  <si>
    <t>LA16</t>
  </si>
  <si>
    <t>Jumlah pengaduan tentang praktik ketenagakerjaan yang diajukan, ditangani, dan diselesaikan melalui mekanisme pengaduan resmi</t>
  </si>
  <si>
    <t>Kategori Hak Asasi Manusia</t>
  </si>
  <si>
    <t>Aspek Investasi</t>
  </si>
  <si>
    <t>HR1</t>
  </si>
  <si>
    <t>Jumlah total dan presentase perjanjian dan kontak investasi yang signifikan uang menyertakan klausul terkait hak asasi manusia atau penapisan berdasarkan hak asasi manusia</t>
  </si>
  <si>
    <t>HR2</t>
  </si>
  <si>
    <t>Jumlah waktu pelatihan karyawan tentang kebijakan atau prosedur hak asasi manusia terkait dengan aspek hak asasi manusia yang relevan dengan operasi, termasuk persentase karyawan yang dilatih</t>
  </si>
  <si>
    <t>Aspek Non- Diskriminasi</t>
  </si>
  <si>
    <t>HR3</t>
  </si>
  <si>
    <t>Jumlah total insiden diskriminasi dan tindakan perbaikan yang diambil</t>
  </si>
  <si>
    <t>Aspek Kebebasan Berserikat dan Perjanjian Kerja Bersama</t>
  </si>
  <si>
    <t>HR4</t>
  </si>
  <si>
    <t>Operasi dan pemasok teridentifikasi yang mungkin melanggar atau berisiko tinggi melanggar hak untuk melaksanaka bersama, dan tindakan yang diambil untuk mendukung hak-hak tersebut kebebasan berserikat dan perjanjian kerja</t>
  </si>
  <si>
    <t>Aspek Pekerja Anak</t>
  </si>
  <si>
    <t>HR5</t>
  </si>
  <si>
    <t>Operasi dan pemasok yang diidentifikasi berisiko tinggi melakukan eksploitasi pekerja anak dan tindakan yang diambil untuk berkontribusi dalam penghapusan pekerja anak yang efektif</t>
  </si>
  <si>
    <t>Aspek Pekerja Paksa atau Wajib Kerja</t>
  </si>
  <si>
    <t>HR6</t>
  </si>
  <si>
    <t>Operasi dan pemasok yang diidentifikasi berisiko tinggi melakukan pekerja paksa atau wajib kerja dan tindakan untuk berkontribusi dalam penghapusan segala bentuk pekerja paksa atau wajib kerja</t>
  </si>
  <si>
    <t>Aspek Praktik Pengamanan</t>
  </si>
  <si>
    <t>HR7</t>
  </si>
  <si>
    <t>Persentase petugas pengamanan yang dilatih dalam kebijakan atau prosedur hak asasi manusia di organisasi yang relevan dengan operasi</t>
  </si>
  <si>
    <t>Aspek Hak Adat</t>
  </si>
  <si>
    <t>HR8</t>
  </si>
  <si>
    <t>Jumlah total insiden pelanggaran yang melibatkan hak-hak masyarakat adat dan tindakan yang diambil</t>
  </si>
  <si>
    <t>Aspek Asesmen</t>
  </si>
  <si>
    <t>HR9</t>
  </si>
  <si>
    <t>Jumlah total dan persentase operasi yang telah melakukan review atau asesmen dampak hak asasi manusia</t>
  </si>
  <si>
    <t>HR10</t>
  </si>
  <si>
    <t>Persentase penapisan pemasok baru menggunakan kriteria hak asasi manusia</t>
  </si>
  <si>
    <t>HR11</t>
  </si>
  <si>
    <t>Dampak negatif aktual dan potensial yang signifikan terhadap hak asasi manusia dalam rantai pasokan dan tindakan yang diambil</t>
  </si>
  <si>
    <t>Aspek Mekanisme Pengaduan Masalah Hak Asasi Manusia</t>
  </si>
  <si>
    <t>HR12</t>
  </si>
  <si>
    <t>Jumlah pengaduan tentang dampak terhadap hak asasi manusia yang diajukan, ditangani, dan diselesaikan melalui mekanisme pengaduan formal</t>
  </si>
  <si>
    <t>Kategori Masyarakat</t>
  </si>
  <si>
    <t>Aspek Masyarakat Lokal</t>
  </si>
  <si>
    <t>SO1</t>
  </si>
  <si>
    <t>Persentase operasi dengan pelibatan masyarakat lokal, asesmen dampak, dan program pengembangan yang diterapkan</t>
  </si>
  <si>
    <t>SO2</t>
  </si>
  <si>
    <t>Operasi dengan dampak negatif aktual dan potensial yang signifikan terhadap masyarakat lokal</t>
  </si>
  <si>
    <t>Aspek Anti-Korupsi</t>
  </si>
  <si>
    <t>SO3</t>
  </si>
  <si>
    <t>Jumlah total dan persentase operasi yang dinilai terhadap risiko terkait dengan korupsi dan risiko signifikan yang teridentifikasi</t>
  </si>
  <si>
    <t>SO4</t>
  </si>
  <si>
    <t>Komunikasi dan pelatihan mengenai kebijakan dan prosedur anti-korupsi</t>
  </si>
  <si>
    <t>SO5</t>
  </si>
  <si>
    <t>Insiden korupsi yang terbukti dan tindakan yang diambil</t>
  </si>
  <si>
    <t>Aspek Kebijakan Publik</t>
  </si>
  <si>
    <t>SO6</t>
  </si>
  <si>
    <t>Nilai total kontribusi politik berdasarkan negara dan penerima/penerima manfaat</t>
  </si>
  <si>
    <t>Aspek Anti Persaingan</t>
  </si>
  <si>
    <t>SO7</t>
  </si>
  <si>
    <t>Jumlah total tindakan hukum terkait anti persaingan anti-trust, serta praktik monopoli dan hasilnya</t>
  </si>
  <si>
    <t>SO8</t>
  </si>
  <si>
    <t>Nilai moneter denda yang signifikan dan jumlah total sanksi non-moneter atas ketidakpatuhan terhadap undang-undang dan peraturan</t>
  </si>
  <si>
    <t>Aspek Asesmen Pemasok atas Dampak pada Masyarakat</t>
  </si>
  <si>
    <t>SO9</t>
  </si>
  <si>
    <t>Persentase penapisan pemasok baru menggunakan kriteria dampak terhadap masyarakat</t>
  </si>
  <si>
    <t>SO10</t>
  </si>
  <si>
    <t>Dampak negatif aktual dan potensial yang signifikan terhadap masyarakat dalam rantai pasokan dan tindakan yang diambil</t>
  </si>
  <si>
    <t>Aspek Mekanisme Pengaduan Dampak terhadap Masyarakat</t>
  </si>
  <si>
    <t>SO11</t>
  </si>
  <si>
    <t>Jumlah pengaduan tentang dampak terhadap masyarakat yang diajukan, ditangani, dan diselesaikan melalui mekanisme pengaduan resmi</t>
  </si>
  <si>
    <t>Kategori Tanggung Jawab Atas Produk</t>
  </si>
  <si>
    <t>Aspek Kesehatan dan Keselamatan Pelanggan</t>
  </si>
  <si>
    <t>PR1</t>
  </si>
  <si>
    <t>Persentase kategori produk dan jasa yang signifikan yang dampaknya terhadap kesehatan dan keselamatan yang dinilai untuk peningkatan</t>
  </si>
  <si>
    <t>PR2</t>
  </si>
  <si>
    <t>Total jumlah insiden ketidakpatuhan terhadap peraturan dan koda sukarela terkait dampak kesehatan dan keselamatan dari produk dan jasa sepanjang daur hidup, menurut jenis hasil</t>
  </si>
  <si>
    <t>Aspek Pelabelan Produk dan Jasa</t>
  </si>
  <si>
    <t>PR3</t>
  </si>
  <si>
    <t>Jenis informasi produk dan jasa yang diharuskan oleh prosedur organisasi terkait dengan informasi dan pelabelan produk dan jasa, serta persentase kategori produk dan jasa yang signifikan harus mengikuti persyaratan informasi sejenis</t>
  </si>
  <si>
    <t>PR4</t>
  </si>
  <si>
    <t>Jumlah total insiden ketidakpatuhan terhadap peraturan dan koda sukarela terkait dengan informasi dan pelabelan produk dan jasa, menurut jenis hasil</t>
  </si>
  <si>
    <t>PR5</t>
  </si>
  <si>
    <t>Hasil survei untuk mengukur kepuasan pelanggan</t>
  </si>
  <si>
    <t>Aspek Komunikasi Pemasaran</t>
  </si>
  <si>
    <t>PR6</t>
  </si>
  <si>
    <t>Penjualan produk yang dilarang atau disengketakan</t>
  </si>
  <si>
    <t>Aspek Privasi Pelanggan</t>
  </si>
  <si>
    <t>PR7</t>
  </si>
  <si>
    <t>Jumlah total insiden ketidakpatuhan terhadap peraturan dan koda sukarela tentang komunikasi pemasaran, termasuk iklan, promosi, dan sponsor, menurut jenis hasil</t>
  </si>
  <si>
    <t>PR8</t>
  </si>
  <si>
    <t>Jumlah total keluhan yang terbukti terkait dengan pelanggaran privasi pelanggan dan hilangnya data pelanggan</t>
  </si>
  <si>
    <t>PR9</t>
  </si>
  <si>
    <t>Nilai moneter denda yang signifikan atas ketidakpatuhan terhadap undang-undang dan peraturan terkait penyediaan dan penggunaan produk dan jasa</t>
  </si>
  <si>
    <t>Jumlah Saham Yang Beredar</t>
  </si>
  <si>
    <t>Jumlah ROE</t>
  </si>
  <si>
    <t>Nilai Buku Per Lembar saham</t>
  </si>
  <si>
    <t xml:space="preserve">Nilai Perusahaan </t>
  </si>
  <si>
    <t>ROE</t>
  </si>
  <si>
    <t>CSR</t>
  </si>
  <si>
    <t>X1Z</t>
  </si>
  <si>
    <t>X3Z</t>
  </si>
  <si>
    <t>X1</t>
  </si>
  <si>
    <t>Y</t>
  </si>
  <si>
    <t>Z</t>
  </si>
  <si>
    <t>X3</t>
  </si>
  <si>
    <t>X1Y</t>
  </si>
  <si>
    <t>X3Y</t>
  </si>
  <si>
    <t>ZY</t>
  </si>
  <si>
    <t>X1X3</t>
  </si>
  <si>
    <t>X1^2</t>
  </si>
  <si>
    <t>X3^2</t>
  </si>
  <si>
    <t>Z^2</t>
  </si>
  <si>
    <t xml:space="preserve"> </t>
  </si>
  <si>
    <t>matriks A</t>
  </si>
  <si>
    <t>matriks H</t>
  </si>
  <si>
    <t>matriks A1</t>
  </si>
  <si>
    <t>matriks A2</t>
  </si>
  <si>
    <t>matriks A3</t>
  </si>
  <si>
    <t>matriks A4</t>
  </si>
  <si>
    <t>Det A</t>
  </si>
  <si>
    <t>Det A1</t>
  </si>
  <si>
    <t>Det A2</t>
  </si>
  <si>
    <t>Det A3</t>
  </si>
  <si>
    <t>Det A4</t>
  </si>
  <si>
    <t>b0</t>
  </si>
  <si>
    <t>b1</t>
  </si>
  <si>
    <t>b2</t>
  </si>
  <si>
    <t>b3</t>
  </si>
  <si>
    <t>X2</t>
  </si>
  <si>
    <t>X2Y</t>
  </si>
  <si>
    <t>X1X2</t>
  </si>
  <si>
    <t>X2X3</t>
  </si>
  <si>
    <t>X2^2</t>
  </si>
  <si>
    <t>X3^3</t>
  </si>
  <si>
    <t>Y PREDIK</t>
  </si>
  <si>
    <t>Y RESIDUAL</t>
  </si>
  <si>
    <t>X2Z</t>
  </si>
  <si>
    <t>et-et-1</t>
  </si>
  <si>
    <t>et^2</t>
  </si>
  <si>
    <t>et-et-1^2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</si>
</sst>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_(* \(#,##0\);_(* &quot;-&quot;_);_(@_)"/>
    <numFmt numFmtId="165" formatCode="_-* #,##0_-;\-* #,##0_-;_-* &quot;-&quot;??_-;_-@_-"/>
    <numFmt numFmtId="166" formatCode="_(* #,##0.00000_);_(* \(#,##0.00000\);_(* &quot;-&quot;_);_(@_)"/>
    <numFmt numFmtId="167" formatCode="0.000"/>
    <numFmt numFmtId="168" formatCode="0.000000"/>
  </numFmts>
  <fonts count="6" x14ac:knownFonts="1">
    <font>
      <sz val="11"/>
      <color theme="1"/>
      <name val="Calibri"/>
      <family val="2"/>
      <scheme val="minor"/>
    </font>
    <font>
      <sz val="12"/>
      <color theme="1"/>
      <name val="Times New Roman"/>
      <family val="1"/>
    </font>
    <font>
      <b/>
      <sz val="12"/>
      <color theme="1"/>
      <name val="Times New Roman"/>
      <family val="1"/>
    </font>
    <font>
      <b/>
      <sz val="11"/>
      <color theme="1"/>
      <name val="Calibri"/>
      <family val="2"/>
      <scheme val="minor"/>
    </font>
    <font>
      <b/>
      <i/>
      <sz val="11"/>
      <color theme="1"/>
      <name val="Calibri"/>
      <family val="2"/>
      <scheme val="minor"/>
    </font>
    <font>
      <sz val="11"/>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43" fontId="5" fillId="0" borderId="0" applyFont="0" applyFill="0" applyBorder="0" applyAlignment="0" applyProtection="0"/>
    <xf numFmtId="164" fontId="5" fillId="0" borderId="0" applyFont="0" applyFill="0" applyBorder="0" applyAlignment="0" applyProtection="0"/>
  </cellStyleXfs>
  <cellXfs count="48">
    <xf numFmtId="0" fontId="0" fillId="0" borderId="0" xfId="0"/>
    <xf numFmtId="0" fontId="1" fillId="0" borderId="0" xfId="0" applyFont="1"/>
    <xf numFmtId="0" fontId="2" fillId="0" borderId="0" xfId="0" applyFont="1"/>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xf numFmtId="0" fontId="2" fillId="0" borderId="1" xfId="0" applyFont="1" applyBorder="1"/>
    <xf numFmtId="0" fontId="2" fillId="0" borderId="0" xfId="0" applyFont="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wrapText="1"/>
    </xf>
    <xf numFmtId="0" fontId="2"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vertical="center" wrapText="1"/>
    </xf>
    <xf numFmtId="0" fontId="3" fillId="0" borderId="0" xfId="0" applyFont="1"/>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0" fillId="0" borderId="4" xfId="0" applyBorder="1"/>
    <xf numFmtId="0" fontId="0" fillId="0" borderId="0" xfId="0" quotePrefix="1"/>
    <xf numFmtId="0" fontId="0" fillId="0" borderId="0" xfId="0" applyAlignment="1">
      <alignment wrapText="1"/>
    </xf>
    <xf numFmtId="0" fontId="3" fillId="0" borderId="4" xfId="0" applyFont="1" applyBorder="1"/>
    <xf numFmtId="0" fontId="1" fillId="0" borderId="0" xfId="0" applyFont="1" applyAlignment="1">
      <alignment horizontal="center"/>
    </xf>
    <xf numFmtId="43" fontId="1" fillId="0" borderId="0" xfId="1" applyFont="1"/>
    <xf numFmtId="165" fontId="1" fillId="0" borderId="0" xfId="1" applyNumberFormat="1" applyFont="1"/>
    <xf numFmtId="164" fontId="1" fillId="0" borderId="0" xfId="2" applyFont="1"/>
    <xf numFmtId="164" fontId="2" fillId="0" borderId="0" xfId="2" applyFont="1" applyAlignment="1">
      <alignment wrapText="1"/>
    </xf>
    <xf numFmtId="0" fontId="0" fillId="2" borderId="0" xfId="0" applyFill="1"/>
    <xf numFmtId="0" fontId="3" fillId="2" borderId="4" xfId="0" applyFont="1" applyFill="1" applyBorder="1" applyAlignment="1">
      <alignment horizontal="left" vertical="center"/>
    </xf>
    <xf numFmtId="0" fontId="3" fillId="2" borderId="0" xfId="0" applyFont="1" applyFill="1" applyAlignment="1">
      <alignment horizontal="left" vertical="center"/>
    </xf>
    <xf numFmtId="0" fontId="3" fillId="2" borderId="4" xfId="0" applyFont="1" applyFill="1" applyBorder="1"/>
    <xf numFmtId="0" fontId="0" fillId="3" borderId="0" xfId="0" applyFill="1"/>
    <xf numFmtId="0" fontId="3" fillId="3" borderId="0" xfId="0" applyFont="1" applyFill="1" applyAlignment="1">
      <alignment horizontal="center" vertical="center"/>
    </xf>
    <xf numFmtId="0" fontId="0" fillId="0" borderId="5" xfId="0" applyBorder="1"/>
    <xf numFmtId="0" fontId="0" fillId="0" borderId="6" xfId="0" applyBorder="1"/>
    <xf numFmtId="0" fontId="0" fillId="0" borderId="1" xfId="0" applyBorder="1"/>
    <xf numFmtId="166" fontId="1" fillId="0" borderId="0" xfId="0" applyNumberFormat="1" applyFont="1"/>
    <xf numFmtId="0" fontId="1" fillId="0" borderId="1" xfId="0" applyFont="1" applyBorder="1" applyAlignment="1">
      <alignment horizontal="center"/>
    </xf>
    <xf numFmtId="167" fontId="0" fillId="0" borderId="1" xfId="0" applyNumberFormat="1" applyBorder="1"/>
    <xf numFmtId="168" fontId="0" fillId="0" borderId="0" xfId="0" applyNumberFormat="1"/>
    <xf numFmtId="0" fontId="3" fillId="2" borderId="4" xfId="0" applyFont="1" applyFill="1" applyBorder="1" applyAlignment="1">
      <alignment horizontal="left" vertical="center"/>
    </xf>
    <xf numFmtId="0" fontId="3" fillId="2" borderId="0" xfId="0" applyFont="1" applyFill="1" applyAlignment="1">
      <alignment horizontal="left" vertical="center"/>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3" fillId="2" borderId="4" xfId="0" applyFont="1" applyFill="1" applyBorder="1" applyAlignment="1">
      <alignment horizontal="left"/>
    </xf>
    <xf numFmtId="0" fontId="3" fillId="2" borderId="0" xfId="0" applyFont="1" applyFill="1" applyAlignment="1">
      <alignment horizontal="left"/>
    </xf>
    <xf numFmtId="0" fontId="3" fillId="0" borderId="2" xfId="0" applyFont="1" applyBorder="1" applyAlignment="1">
      <alignment horizontal="center" vertical="center"/>
    </xf>
    <xf numFmtId="0" fontId="1" fillId="0" borderId="10" xfId="0" applyFont="1" applyBorder="1" applyAlignment="1">
      <alignment horizontal="center"/>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val>
            <c:numRef>
              <c:f>'Data Manipulasi'!$O$2:$O$115</c:f>
              <c:numCache>
                <c:formatCode>General</c:formatCode>
                <c:ptCount val="114"/>
                <c:pt idx="0">
                  <c:v>-6.139205115790379E-2</c:v>
                </c:pt>
                <c:pt idx="1">
                  <c:v>-4.6915072222271106E-2</c:v>
                </c:pt>
                <c:pt idx="2">
                  <c:v>0.16799833026137911</c:v>
                </c:pt>
                <c:pt idx="3">
                  <c:v>0.30897537202986752</c:v>
                </c:pt>
                <c:pt idx="4">
                  <c:v>0.12163554279827318</c:v>
                </c:pt>
                <c:pt idx="5">
                  <c:v>-3.9879673403927146E-2</c:v>
                </c:pt>
                <c:pt idx="6">
                  <c:v>0.46175107623279305</c:v>
                </c:pt>
                <c:pt idx="7">
                  <c:v>0.23854191957963125</c:v>
                </c:pt>
                <c:pt idx="8">
                  <c:v>-0.11950994043249555</c:v>
                </c:pt>
                <c:pt idx="9">
                  <c:v>0.18684563104609908</c:v>
                </c:pt>
                <c:pt idx="10">
                  <c:v>-0.10552577559898857</c:v>
                </c:pt>
                <c:pt idx="11">
                  <c:v>-0.10819830723250343</c:v>
                </c:pt>
                <c:pt idx="12">
                  <c:v>0.1022109858213158</c:v>
                </c:pt>
                <c:pt idx="13">
                  <c:v>-0.48124788010081271</c:v>
                </c:pt>
                <c:pt idx="14">
                  <c:v>-0.41681766246547231</c:v>
                </c:pt>
                <c:pt idx="15">
                  <c:v>-7.8561981701415651E-2</c:v>
                </c:pt>
                <c:pt idx="16">
                  <c:v>-0.22177658324984648</c:v>
                </c:pt>
                <c:pt idx="17">
                  <c:v>0.1527800948612569</c:v>
                </c:pt>
                <c:pt idx="18">
                  <c:v>-0.10773809796827161</c:v>
                </c:pt>
                <c:pt idx="19">
                  <c:v>-0.2407964476218982</c:v>
                </c:pt>
                <c:pt idx="20">
                  <c:v>0.58517759866950037</c:v>
                </c:pt>
                <c:pt idx="21">
                  <c:v>0.11762664919907179</c:v>
                </c:pt>
                <c:pt idx="22">
                  <c:v>0.19531828882630731</c:v>
                </c:pt>
                <c:pt idx="23">
                  <c:v>-0.2323969900100511</c:v>
                </c:pt>
                <c:pt idx="24">
                  <c:v>-9.466153367456008E-2</c:v>
                </c:pt>
                <c:pt idx="25">
                  <c:v>-9.4918798089120612E-2</c:v>
                </c:pt>
                <c:pt idx="26">
                  <c:v>-3.8232075457050027E-2</c:v>
                </c:pt>
                <c:pt idx="27">
                  <c:v>-4.4839792966452713E-2</c:v>
                </c:pt>
                <c:pt idx="28">
                  <c:v>-8.9478559168464533E-2</c:v>
                </c:pt>
                <c:pt idx="29">
                  <c:v>-1.2786647331292089E-3</c:v>
                </c:pt>
                <c:pt idx="30">
                  <c:v>0.18047180931482976</c:v>
                </c:pt>
                <c:pt idx="31">
                  <c:v>6.1835479686643408E-2</c:v>
                </c:pt>
                <c:pt idx="32">
                  <c:v>0.13932064707962935</c:v>
                </c:pt>
                <c:pt idx="33">
                  <c:v>-0.15810379751481679</c:v>
                </c:pt>
                <c:pt idx="34">
                  <c:v>0.39180117473570103</c:v>
                </c:pt>
                <c:pt idx="35">
                  <c:v>-0.19318292702646755</c:v>
                </c:pt>
                <c:pt idx="36">
                  <c:v>9.1149338827072907E-2</c:v>
                </c:pt>
                <c:pt idx="37">
                  <c:v>-0.4296593630354773</c:v>
                </c:pt>
                <c:pt idx="38">
                  <c:v>-0.30377618075969282</c:v>
                </c:pt>
                <c:pt idx="39">
                  <c:v>0.14931074413212575</c:v>
                </c:pt>
                <c:pt idx="40">
                  <c:v>0.29818935937019359</c:v>
                </c:pt>
                <c:pt idx="41">
                  <c:v>0.13658550804492561</c:v>
                </c:pt>
                <c:pt idx="42">
                  <c:v>2.1552827550722214E-3</c:v>
                </c:pt>
                <c:pt idx="43">
                  <c:v>4.9645671665599078E-5</c:v>
                </c:pt>
                <c:pt idx="44">
                  <c:v>2.5985518884289613E-2</c:v>
                </c:pt>
                <c:pt idx="45">
                  <c:v>4.581980577971953E-2</c:v>
                </c:pt>
                <c:pt idx="46">
                  <c:v>-3.2443087429567918E-2</c:v>
                </c:pt>
                <c:pt idx="47">
                  <c:v>2.0421213889884354E-2</c:v>
                </c:pt>
                <c:pt idx="48">
                  <c:v>5.6494451576211302E-2</c:v>
                </c:pt>
                <c:pt idx="49">
                  <c:v>-8.2319942845602345E-2</c:v>
                </c:pt>
                <c:pt idx="50">
                  <c:v>6.2405097162047479E-2</c:v>
                </c:pt>
                <c:pt idx="51">
                  <c:v>-0.10757350302226996</c:v>
                </c:pt>
                <c:pt idx="52">
                  <c:v>-0.22364638865652911</c:v>
                </c:pt>
                <c:pt idx="53">
                  <c:v>7.3655512479149129E-2</c:v>
                </c:pt>
                <c:pt idx="54">
                  <c:v>3.5392815369818843E-2</c:v>
                </c:pt>
                <c:pt idx="55">
                  <c:v>-9.5645434036992161E-2</c:v>
                </c:pt>
                <c:pt idx="56">
                  <c:v>-0.16886610545403563</c:v>
                </c:pt>
                <c:pt idx="57">
                  <c:v>-0.18169636538313616</c:v>
                </c:pt>
                <c:pt idx="58">
                  <c:v>0.1722600248953805</c:v>
                </c:pt>
                <c:pt idx="59">
                  <c:v>0.33132733282506616</c:v>
                </c:pt>
                <c:pt idx="60">
                  <c:v>-9.618902346798075E-2</c:v>
                </c:pt>
                <c:pt idx="61">
                  <c:v>-8.0582952442014077E-2</c:v>
                </c:pt>
                <c:pt idx="62">
                  <c:v>-0.29386394984984177</c:v>
                </c:pt>
                <c:pt idx="63">
                  <c:v>-0.36256708657868675</c:v>
                </c:pt>
                <c:pt idx="64">
                  <c:v>0.24147917708290398</c:v>
                </c:pt>
                <c:pt idx="65">
                  <c:v>-0.21681329352203738</c:v>
                </c:pt>
                <c:pt idx="66">
                  <c:v>3.9111667487216728E-2</c:v>
                </c:pt>
                <c:pt idx="67">
                  <c:v>-0.11410729869014979</c:v>
                </c:pt>
                <c:pt idx="68">
                  <c:v>0.13935503898231416</c:v>
                </c:pt>
                <c:pt idx="69">
                  <c:v>-0.20071584838193668</c:v>
                </c:pt>
                <c:pt idx="70">
                  <c:v>8.3082641072642738E-2</c:v>
                </c:pt>
                <c:pt idx="71">
                  <c:v>0.43449781052393249</c:v>
                </c:pt>
                <c:pt idx="72">
                  <c:v>0.19256877651503282</c:v>
                </c:pt>
                <c:pt idx="73">
                  <c:v>0.17190962729103101</c:v>
                </c:pt>
                <c:pt idx="74">
                  <c:v>6.078070406650618E-2</c:v>
                </c:pt>
                <c:pt idx="75">
                  <c:v>-3.404583943493189E-2</c:v>
                </c:pt>
                <c:pt idx="76">
                  <c:v>-8.098589141626511E-2</c:v>
                </c:pt>
                <c:pt idx="77">
                  <c:v>-0.13509673950065873</c:v>
                </c:pt>
                <c:pt idx="78">
                  <c:v>-0.1560134519603078</c:v>
                </c:pt>
                <c:pt idx="79">
                  <c:v>-0.2748657737314627</c:v>
                </c:pt>
                <c:pt idx="80">
                  <c:v>-2.5398015707450594E-2</c:v>
                </c:pt>
                <c:pt idx="81">
                  <c:v>0.14339985915776324</c:v>
                </c:pt>
                <c:pt idx="82">
                  <c:v>0.46112342945789153</c:v>
                </c:pt>
                <c:pt idx="83">
                  <c:v>-0.10224729742065952</c:v>
                </c:pt>
                <c:pt idx="84">
                  <c:v>1.3791908126670471E-3</c:v>
                </c:pt>
                <c:pt idx="85">
                  <c:v>-0.13113344608169186</c:v>
                </c:pt>
                <c:pt idx="86">
                  <c:v>0.29697325401797031</c:v>
                </c:pt>
                <c:pt idx="87">
                  <c:v>0.1469335204229863</c:v>
                </c:pt>
                <c:pt idx="88">
                  <c:v>-0.10100025438818905</c:v>
                </c:pt>
                <c:pt idx="89">
                  <c:v>-0.11119476272708784</c:v>
                </c:pt>
                <c:pt idx="90">
                  <c:v>4.6914063853192661E-2</c:v>
                </c:pt>
                <c:pt idx="91">
                  <c:v>2.8474222568659127E-2</c:v>
                </c:pt>
                <c:pt idx="92">
                  <c:v>-4.810227954713716E-2</c:v>
                </c:pt>
                <c:pt idx="93">
                  <c:v>-0.14295361333158799</c:v>
                </c:pt>
                <c:pt idx="94">
                  <c:v>-0.16976036175344811</c:v>
                </c:pt>
                <c:pt idx="95">
                  <c:v>-0.34244408989179065</c:v>
                </c:pt>
                <c:pt idx="96">
                  <c:v>0.13277772917856687</c:v>
                </c:pt>
                <c:pt idx="97">
                  <c:v>0.12748352548694414</c:v>
                </c:pt>
                <c:pt idx="98">
                  <c:v>7.5887982711700538E-2</c:v>
                </c:pt>
                <c:pt idx="99">
                  <c:v>2.6570589570875519E-2</c:v>
                </c:pt>
                <c:pt idx="100">
                  <c:v>-0.33555810439739214</c:v>
                </c:pt>
                <c:pt idx="101">
                  <c:v>-7.9403036178479797E-2</c:v>
                </c:pt>
                <c:pt idx="102">
                  <c:v>-4.0787249847042656E-2</c:v>
                </c:pt>
                <c:pt idx="103">
                  <c:v>-0.14301406820704332</c:v>
                </c:pt>
                <c:pt idx="104">
                  <c:v>-8.9054328485244721E-2</c:v>
                </c:pt>
                <c:pt idx="105">
                  <c:v>0.15072022207415753</c:v>
                </c:pt>
                <c:pt idx="106">
                  <c:v>-1.7208614511568521E-3</c:v>
                </c:pt>
                <c:pt idx="107">
                  <c:v>-8.7334597337133724E-2</c:v>
                </c:pt>
                <c:pt idx="108">
                  <c:v>0.14085653390400074</c:v>
                </c:pt>
                <c:pt idx="109">
                  <c:v>5.4530101832303363E-2</c:v>
                </c:pt>
                <c:pt idx="110">
                  <c:v>-0.48038457463946471</c:v>
                </c:pt>
                <c:pt idx="111">
                  <c:v>7.650727332211249E-2</c:v>
                </c:pt>
                <c:pt idx="112">
                  <c:v>0.10109608050693125</c:v>
                </c:pt>
                <c:pt idx="113">
                  <c:v>0.79051179908232294</c:v>
                </c:pt>
              </c:numCache>
            </c:numRef>
          </c:val>
          <c:extLst>
            <c:ext xmlns:c16="http://schemas.microsoft.com/office/drawing/2014/chart" uri="{C3380CC4-5D6E-409C-BE32-E72D297353CC}">
              <c16:uniqueId val="{00000000-B6B8-4ABE-81BD-C9E4D718FDAC}"/>
            </c:ext>
          </c:extLst>
        </c:ser>
        <c:dLbls>
          <c:showLegendKey val="0"/>
          <c:showVal val="0"/>
          <c:showCatName val="0"/>
          <c:showSerName val="0"/>
          <c:showPercent val="0"/>
          <c:showBubbleSize val="0"/>
        </c:dLbls>
        <c:gapWidth val="219"/>
        <c:overlap val="-27"/>
        <c:axId val="1905575056"/>
        <c:axId val="1905576496"/>
      </c:barChart>
      <c:catAx>
        <c:axId val="190557505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5576496"/>
        <c:crosses val="autoZero"/>
        <c:auto val="1"/>
        <c:lblAlgn val="ctr"/>
        <c:lblOffset val="100"/>
        <c:noMultiLvlLbl val="0"/>
      </c:catAx>
      <c:valAx>
        <c:axId val="1905576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55750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19</xdr:col>
      <xdr:colOff>180975</xdr:colOff>
      <xdr:row>88</xdr:row>
      <xdr:rowOff>109537</xdr:rowOff>
    </xdr:from>
    <xdr:to>
      <xdr:col>26</xdr:col>
      <xdr:colOff>104775</xdr:colOff>
      <xdr:row>102</xdr:row>
      <xdr:rowOff>185737</xdr:rowOff>
    </xdr:to>
    <xdr:graphicFrame macro="">
      <xdr:nvGraphicFramePr>
        <xdr:cNvPr id="2" name="Chart 1">
          <a:extLst>
            <a:ext uri="{FF2B5EF4-FFF2-40B4-BE49-F238E27FC236}">
              <a16:creationId xmlns:a16="http://schemas.microsoft.com/office/drawing/2014/main" id="{8203283E-7999-BF59-4FC2-35F80A05ADA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17"/>
  <sheetViews>
    <sheetView topLeftCell="A81" workbookViewId="0">
      <selection activeCell="A3" sqref="A3:E117"/>
    </sheetView>
  </sheetViews>
  <sheetFormatPr defaultColWidth="8.7109375" defaultRowHeight="15.75" x14ac:dyDescent="0.25"/>
  <cols>
    <col min="1" max="1" width="4" style="1" bestFit="1" customWidth="1"/>
    <col min="2" max="2" width="12.7109375" style="1" bestFit="1" customWidth="1"/>
    <col min="3" max="3" width="37.7109375" style="1" bestFit="1" customWidth="1"/>
    <col min="4" max="4" width="8.7109375" style="1"/>
    <col min="5" max="5" width="11" style="21" customWidth="1"/>
    <col min="6" max="16384" width="8.7109375" style="1"/>
  </cols>
  <sheetData>
    <row r="1" spans="1:5" x14ac:dyDescent="0.25">
      <c r="A1" s="2" t="s">
        <v>41</v>
      </c>
    </row>
    <row r="3" spans="1:5" s="2" customFormat="1" x14ac:dyDescent="0.25">
      <c r="A3" s="3" t="s">
        <v>0</v>
      </c>
      <c r="B3" s="3" t="s">
        <v>1</v>
      </c>
      <c r="C3" s="3" t="s">
        <v>2</v>
      </c>
      <c r="D3" s="6" t="s">
        <v>42</v>
      </c>
      <c r="E3" s="7" t="s">
        <v>43</v>
      </c>
    </row>
    <row r="4" spans="1:5" x14ac:dyDescent="0.25">
      <c r="A4" s="4">
        <v>1</v>
      </c>
      <c r="B4" s="5" t="s">
        <v>3</v>
      </c>
      <c r="C4" s="5" t="s">
        <v>4</v>
      </c>
      <c r="D4" s="5">
        <v>2019</v>
      </c>
      <c r="E4" s="21">
        <v>5</v>
      </c>
    </row>
    <row r="5" spans="1:5" x14ac:dyDescent="0.25">
      <c r="A5" s="4"/>
      <c r="B5" s="5"/>
      <c r="C5" s="5"/>
      <c r="D5" s="5">
        <v>2020</v>
      </c>
      <c r="E5" s="21">
        <v>5</v>
      </c>
    </row>
    <row r="6" spans="1:5" x14ac:dyDescent="0.25">
      <c r="A6" s="4"/>
      <c r="B6" s="5"/>
      <c r="C6" s="5"/>
      <c r="D6" s="5">
        <v>2021</v>
      </c>
      <c r="E6" s="21">
        <v>5</v>
      </c>
    </row>
    <row r="7" spans="1:5" x14ac:dyDescent="0.25">
      <c r="A7" s="4"/>
      <c r="B7" s="5"/>
      <c r="C7" s="5"/>
      <c r="D7" s="5">
        <v>2022</v>
      </c>
      <c r="E7" s="21">
        <v>5</v>
      </c>
    </row>
    <row r="8" spans="1:5" x14ac:dyDescent="0.25">
      <c r="A8" s="4"/>
      <c r="B8" s="5"/>
      <c r="C8" s="5"/>
      <c r="D8" s="5">
        <v>2023</v>
      </c>
      <c r="E8" s="21">
        <v>5</v>
      </c>
    </row>
    <row r="9" spans="1:5" x14ac:dyDescent="0.25">
      <c r="A9" s="4"/>
      <c r="B9" s="5"/>
      <c r="C9" s="5"/>
      <c r="D9" s="5">
        <v>2024</v>
      </c>
      <c r="E9" s="21">
        <v>5</v>
      </c>
    </row>
    <row r="10" spans="1:5" x14ac:dyDescent="0.25">
      <c r="A10" s="4">
        <v>2</v>
      </c>
      <c r="B10" s="5" t="s">
        <v>5</v>
      </c>
      <c r="C10" s="5" t="s">
        <v>6</v>
      </c>
      <c r="D10" s="5">
        <v>2019</v>
      </c>
      <c r="E10" s="21">
        <v>5</v>
      </c>
    </row>
    <row r="11" spans="1:5" x14ac:dyDescent="0.25">
      <c r="A11" s="5"/>
      <c r="B11" s="5"/>
      <c r="C11" s="5"/>
      <c r="D11" s="5">
        <v>2020</v>
      </c>
      <c r="E11" s="21">
        <v>5</v>
      </c>
    </row>
    <row r="12" spans="1:5" x14ac:dyDescent="0.25">
      <c r="A12" s="5"/>
      <c r="B12" s="5"/>
      <c r="C12" s="5"/>
      <c r="D12" s="5">
        <v>2021</v>
      </c>
      <c r="E12" s="21">
        <v>5</v>
      </c>
    </row>
    <row r="13" spans="1:5" x14ac:dyDescent="0.25">
      <c r="A13" s="5"/>
      <c r="B13" s="5"/>
      <c r="C13" s="5"/>
      <c r="D13" s="5">
        <v>2022</v>
      </c>
      <c r="E13" s="21">
        <v>5</v>
      </c>
    </row>
    <row r="14" spans="1:5" x14ac:dyDescent="0.25">
      <c r="A14" s="5"/>
      <c r="B14" s="5"/>
      <c r="C14" s="5"/>
      <c r="D14" s="5">
        <v>2023</v>
      </c>
      <c r="E14" s="21">
        <v>5</v>
      </c>
    </row>
    <row r="15" spans="1:5" x14ac:dyDescent="0.25">
      <c r="A15" s="5"/>
      <c r="B15" s="5"/>
      <c r="C15" s="5"/>
      <c r="D15" s="5">
        <v>2024</v>
      </c>
      <c r="E15" s="21">
        <v>5</v>
      </c>
    </row>
    <row r="16" spans="1:5" x14ac:dyDescent="0.25">
      <c r="A16" s="4">
        <v>3</v>
      </c>
      <c r="B16" s="5" t="s">
        <v>7</v>
      </c>
      <c r="C16" s="5" t="s">
        <v>8</v>
      </c>
      <c r="D16" s="5">
        <v>2019</v>
      </c>
      <c r="E16" s="21">
        <v>4</v>
      </c>
    </row>
    <row r="17" spans="1:5" x14ac:dyDescent="0.25">
      <c r="A17" s="5"/>
      <c r="B17" s="5"/>
      <c r="C17" s="5"/>
      <c r="D17" s="5">
        <v>2020</v>
      </c>
      <c r="E17" s="21">
        <v>3</v>
      </c>
    </row>
    <row r="18" spans="1:5" x14ac:dyDescent="0.25">
      <c r="A18" s="5"/>
      <c r="B18" s="5"/>
      <c r="C18" s="5"/>
      <c r="D18" s="5">
        <v>2021</v>
      </c>
      <c r="E18" s="21">
        <v>3</v>
      </c>
    </row>
    <row r="19" spans="1:5" x14ac:dyDescent="0.25">
      <c r="A19" s="5"/>
      <c r="B19" s="5"/>
      <c r="C19" s="5"/>
      <c r="D19" s="5">
        <v>2022</v>
      </c>
      <c r="E19" s="21">
        <v>3</v>
      </c>
    </row>
    <row r="20" spans="1:5" x14ac:dyDescent="0.25">
      <c r="A20" s="5"/>
      <c r="B20" s="5"/>
      <c r="C20" s="5"/>
      <c r="D20" s="5">
        <v>2023</v>
      </c>
      <c r="E20" s="21">
        <v>4</v>
      </c>
    </row>
    <row r="21" spans="1:5" x14ac:dyDescent="0.25">
      <c r="A21" s="5"/>
      <c r="B21" s="5"/>
      <c r="C21" s="5"/>
      <c r="D21" s="5">
        <v>2024</v>
      </c>
      <c r="E21" s="21">
        <v>4</v>
      </c>
    </row>
    <row r="22" spans="1:5" x14ac:dyDescent="0.25">
      <c r="A22" s="4">
        <v>4</v>
      </c>
      <c r="B22" s="5" t="s">
        <v>9</v>
      </c>
      <c r="C22" s="5" t="s">
        <v>10</v>
      </c>
      <c r="D22" s="5">
        <v>2019</v>
      </c>
      <c r="E22" s="21">
        <v>0</v>
      </c>
    </row>
    <row r="23" spans="1:5" x14ac:dyDescent="0.25">
      <c r="A23" s="5"/>
      <c r="B23" s="5"/>
      <c r="C23" s="5"/>
      <c r="D23" s="5">
        <v>2020</v>
      </c>
      <c r="E23" s="21">
        <v>0</v>
      </c>
    </row>
    <row r="24" spans="1:5" x14ac:dyDescent="0.25">
      <c r="A24" s="5"/>
      <c r="B24" s="5"/>
      <c r="C24" s="5"/>
      <c r="D24" s="5">
        <v>2021</v>
      </c>
      <c r="E24" s="21">
        <v>0</v>
      </c>
    </row>
    <row r="25" spans="1:5" x14ac:dyDescent="0.25">
      <c r="A25" s="5"/>
      <c r="B25" s="5"/>
      <c r="C25" s="5"/>
      <c r="D25" s="5">
        <v>2022</v>
      </c>
      <c r="E25" s="21">
        <v>0</v>
      </c>
    </row>
    <row r="26" spans="1:5" x14ac:dyDescent="0.25">
      <c r="A26" s="5"/>
      <c r="B26" s="5"/>
      <c r="C26" s="5"/>
      <c r="D26" s="5">
        <v>2023</v>
      </c>
      <c r="E26" s="21">
        <v>0</v>
      </c>
    </row>
    <row r="27" spans="1:5" x14ac:dyDescent="0.25">
      <c r="A27" s="5"/>
      <c r="B27" s="5"/>
      <c r="C27" s="5"/>
      <c r="D27" s="5">
        <v>2024</v>
      </c>
      <c r="E27" s="21">
        <v>0</v>
      </c>
    </row>
    <row r="28" spans="1:5" x14ac:dyDescent="0.25">
      <c r="A28" s="4">
        <v>5</v>
      </c>
      <c r="B28" s="5" t="s">
        <v>11</v>
      </c>
      <c r="C28" s="5" t="s">
        <v>12</v>
      </c>
      <c r="D28" s="5">
        <v>2019</v>
      </c>
      <c r="E28" s="21">
        <v>3</v>
      </c>
    </row>
    <row r="29" spans="1:5" x14ac:dyDescent="0.25">
      <c r="A29" s="5"/>
      <c r="B29" s="5"/>
      <c r="C29" s="5"/>
      <c r="D29" s="5">
        <v>2020</v>
      </c>
      <c r="E29" s="21">
        <v>3</v>
      </c>
    </row>
    <row r="30" spans="1:5" x14ac:dyDescent="0.25">
      <c r="A30" s="5"/>
      <c r="B30" s="5"/>
      <c r="C30" s="5"/>
      <c r="D30" s="5">
        <v>2021</v>
      </c>
      <c r="E30" s="21">
        <v>4</v>
      </c>
    </row>
    <row r="31" spans="1:5" x14ac:dyDescent="0.25">
      <c r="A31" s="5"/>
      <c r="B31" s="5"/>
      <c r="C31" s="5"/>
      <c r="D31" s="5">
        <v>2022</v>
      </c>
      <c r="E31" s="21">
        <v>3</v>
      </c>
    </row>
    <row r="32" spans="1:5" x14ac:dyDescent="0.25">
      <c r="A32" s="5"/>
      <c r="B32" s="5"/>
      <c r="C32" s="5"/>
      <c r="D32" s="5">
        <v>2023</v>
      </c>
      <c r="E32" s="21">
        <v>3</v>
      </c>
    </row>
    <row r="33" spans="1:5" x14ac:dyDescent="0.25">
      <c r="A33" s="5"/>
      <c r="B33" s="5"/>
      <c r="C33" s="5"/>
      <c r="D33" s="5">
        <v>2024</v>
      </c>
      <c r="E33" s="21">
        <v>3</v>
      </c>
    </row>
    <row r="34" spans="1:5" x14ac:dyDescent="0.25">
      <c r="A34" s="4">
        <v>6</v>
      </c>
      <c r="B34" s="5" t="s">
        <v>13</v>
      </c>
      <c r="C34" s="5" t="s">
        <v>14</v>
      </c>
      <c r="D34" s="5">
        <v>2019</v>
      </c>
      <c r="E34" s="21">
        <v>0</v>
      </c>
    </row>
    <row r="35" spans="1:5" x14ac:dyDescent="0.25">
      <c r="A35" s="5"/>
      <c r="B35" s="5"/>
      <c r="C35" s="5"/>
      <c r="D35" s="5">
        <v>2020</v>
      </c>
      <c r="E35" s="21">
        <v>1</v>
      </c>
    </row>
    <row r="36" spans="1:5" x14ac:dyDescent="0.25">
      <c r="A36" s="5"/>
      <c r="B36" s="5"/>
      <c r="C36" s="5"/>
      <c r="D36" s="5">
        <v>2021</v>
      </c>
      <c r="E36" s="21">
        <v>0</v>
      </c>
    </row>
    <row r="37" spans="1:5" x14ac:dyDescent="0.25">
      <c r="A37" s="5"/>
      <c r="B37" s="5"/>
      <c r="C37" s="5"/>
      <c r="D37" s="5">
        <v>2022</v>
      </c>
      <c r="E37" s="21">
        <v>0</v>
      </c>
    </row>
    <row r="38" spans="1:5" x14ac:dyDescent="0.25">
      <c r="A38" s="5"/>
      <c r="B38" s="5"/>
      <c r="C38" s="5"/>
      <c r="D38" s="5">
        <v>2023</v>
      </c>
      <c r="E38" s="21">
        <v>0</v>
      </c>
    </row>
    <row r="39" spans="1:5" x14ac:dyDescent="0.25">
      <c r="A39" s="5"/>
      <c r="B39" s="5"/>
      <c r="C39" s="5"/>
      <c r="D39" s="5">
        <v>2024</v>
      </c>
      <c r="E39" s="21">
        <v>0</v>
      </c>
    </row>
    <row r="40" spans="1:5" x14ac:dyDescent="0.25">
      <c r="A40" s="4">
        <v>7</v>
      </c>
      <c r="B40" s="5" t="s">
        <v>15</v>
      </c>
      <c r="C40" s="5" t="s">
        <v>16</v>
      </c>
      <c r="D40" s="5">
        <v>2019</v>
      </c>
      <c r="E40" s="21">
        <v>4</v>
      </c>
    </row>
    <row r="41" spans="1:5" x14ac:dyDescent="0.25">
      <c r="A41" s="5"/>
      <c r="B41" s="5"/>
      <c r="C41" s="5"/>
      <c r="D41" s="5">
        <v>2020</v>
      </c>
      <c r="E41" s="21">
        <v>1</v>
      </c>
    </row>
    <row r="42" spans="1:5" x14ac:dyDescent="0.25">
      <c r="A42" s="5"/>
      <c r="B42" s="5"/>
      <c r="C42" s="5"/>
      <c r="D42" s="5">
        <v>2021</v>
      </c>
      <c r="E42" s="21">
        <v>3</v>
      </c>
    </row>
    <row r="43" spans="1:5" x14ac:dyDescent="0.25">
      <c r="A43" s="5"/>
      <c r="B43" s="5"/>
      <c r="C43" s="5"/>
      <c r="D43" s="5">
        <v>2022</v>
      </c>
      <c r="E43" s="21">
        <v>3</v>
      </c>
    </row>
    <row r="44" spans="1:5" x14ac:dyDescent="0.25">
      <c r="A44" s="5"/>
      <c r="B44" s="5"/>
      <c r="C44" s="5"/>
      <c r="D44" s="5">
        <v>2023</v>
      </c>
      <c r="E44" s="21">
        <v>3</v>
      </c>
    </row>
    <row r="45" spans="1:5" x14ac:dyDescent="0.25">
      <c r="A45" s="5"/>
      <c r="B45" s="5"/>
      <c r="C45" s="5"/>
      <c r="D45" s="5">
        <v>2024</v>
      </c>
      <c r="E45" s="21">
        <v>3</v>
      </c>
    </row>
    <row r="46" spans="1:5" x14ac:dyDescent="0.25">
      <c r="A46" s="4">
        <v>8</v>
      </c>
      <c r="B46" s="5" t="s">
        <v>17</v>
      </c>
      <c r="C46" s="5" t="s">
        <v>18</v>
      </c>
      <c r="D46" s="5">
        <v>2019</v>
      </c>
      <c r="E46" s="21">
        <v>4</v>
      </c>
    </row>
    <row r="47" spans="1:5" x14ac:dyDescent="0.25">
      <c r="A47" s="5"/>
      <c r="B47" s="5"/>
      <c r="C47" s="5"/>
      <c r="D47" s="5">
        <v>2020</v>
      </c>
      <c r="E47" s="21">
        <v>4</v>
      </c>
    </row>
    <row r="48" spans="1:5" x14ac:dyDescent="0.25">
      <c r="A48" s="5"/>
      <c r="B48" s="5"/>
      <c r="C48" s="5"/>
      <c r="D48" s="5">
        <v>2021</v>
      </c>
      <c r="E48" s="21">
        <v>4</v>
      </c>
    </row>
    <row r="49" spans="1:5" x14ac:dyDescent="0.25">
      <c r="A49" s="5"/>
      <c r="B49" s="5"/>
      <c r="C49" s="5"/>
      <c r="D49" s="5">
        <v>2022</v>
      </c>
      <c r="E49" s="21">
        <v>4</v>
      </c>
    </row>
    <row r="50" spans="1:5" x14ac:dyDescent="0.25">
      <c r="A50" s="5"/>
      <c r="B50" s="5"/>
      <c r="C50" s="5"/>
      <c r="D50" s="5">
        <v>2023</v>
      </c>
      <c r="E50" s="21">
        <v>4</v>
      </c>
    </row>
    <row r="51" spans="1:5" x14ac:dyDescent="0.25">
      <c r="A51" s="5"/>
      <c r="B51" s="5"/>
      <c r="C51" s="5"/>
      <c r="D51" s="5">
        <v>2024</v>
      </c>
      <c r="E51" s="21">
        <v>4</v>
      </c>
    </row>
    <row r="52" spans="1:5" x14ac:dyDescent="0.25">
      <c r="A52" s="4">
        <v>9</v>
      </c>
      <c r="B52" s="5" t="s">
        <v>19</v>
      </c>
      <c r="C52" s="5" t="s">
        <v>20</v>
      </c>
      <c r="D52" s="5">
        <v>2019</v>
      </c>
      <c r="E52" s="21">
        <v>4</v>
      </c>
    </row>
    <row r="53" spans="1:5" x14ac:dyDescent="0.25">
      <c r="A53" s="5"/>
      <c r="B53" s="5"/>
      <c r="C53" s="5"/>
      <c r="D53" s="5">
        <v>2020</v>
      </c>
      <c r="E53" s="21">
        <v>4</v>
      </c>
    </row>
    <row r="54" spans="1:5" x14ac:dyDescent="0.25">
      <c r="A54" s="5"/>
      <c r="B54" s="5"/>
      <c r="C54" s="5"/>
      <c r="D54" s="5">
        <v>2021</v>
      </c>
      <c r="E54" s="21">
        <v>4</v>
      </c>
    </row>
    <row r="55" spans="1:5" x14ac:dyDescent="0.25">
      <c r="A55" s="5"/>
      <c r="B55" s="5"/>
      <c r="C55" s="5"/>
      <c r="D55" s="5">
        <v>2022</v>
      </c>
      <c r="E55" s="21">
        <v>4</v>
      </c>
    </row>
    <row r="56" spans="1:5" x14ac:dyDescent="0.25">
      <c r="A56" s="5"/>
      <c r="B56" s="5"/>
      <c r="C56" s="5"/>
      <c r="D56" s="5">
        <v>2023</v>
      </c>
      <c r="E56" s="21">
        <v>4</v>
      </c>
    </row>
    <row r="57" spans="1:5" x14ac:dyDescent="0.25">
      <c r="A57" s="5"/>
      <c r="B57" s="5"/>
      <c r="C57" s="5"/>
      <c r="D57" s="5">
        <v>2024</v>
      </c>
      <c r="E57" s="21">
        <v>4</v>
      </c>
    </row>
    <row r="58" spans="1:5" x14ac:dyDescent="0.25">
      <c r="A58" s="4">
        <v>10</v>
      </c>
      <c r="B58" s="5" t="s">
        <v>21</v>
      </c>
      <c r="C58" s="5" t="s">
        <v>22</v>
      </c>
      <c r="D58" s="5">
        <v>2019</v>
      </c>
      <c r="E58" s="21">
        <v>4</v>
      </c>
    </row>
    <row r="59" spans="1:5" x14ac:dyDescent="0.25">
      <c r="A59" s="5"/>
      <c r="B59" s="5"/>
      <c r="C59" s="5"/>
      <c r="D59" s="5">
        <v>2020</v>
      </c>
      <c r="E59" s="21">
        <v>4</v>
      </c>
    </row>
    <row r="60" spans="1:5" x14ac:dyDescent="0.25">
      <c r="A60" s="5"/>
      <c r="B60" s="5"/>
      <c r="C60" s="5"/>
      <c r="D60" s="5">
        <v>2021</v>
      </c>
      <c r="E60" s="21">
        <v>4</v>
      </c>
    </row>
    <row r="61" spans="1:5" x14ac:dyDescent="0.25">
      <c r="A61" s="5"/>
      <c r="B61" s="5"/>
      <c r="C61" s="5"/>
      <c r="D61" s="5">
        <v>2022</v>
      </c>
      <c r="E61" s="21">
        <v>4</v>
      </c>
    </row>
    <row r="62" spans="1:5" x14ac:dyDescent="0.25">
      <c r="A62" s="5"/>
      <c r="B62" s="5"/>
      <c r="C62" s="5"/>
      <c r="D62" s="5">
        <v>2023</v>
      </c>
      <c r="E62" s="21">
        <v>4</v>
      </c>
    </row>
    <row r="63" spans="1:5" x14ac:dyDescent="0.25">
      <c r="A63" s="5"/>
      <c r="B63" s="5"/>
      <c r="C63" s="5"/>
      <c r="D63" s="5">
        <v>2024</v>
      </c>
      <c r="E63" s="21">
        <v>4</v>
      </c>
    </row>
    <row r="64" spans="1:5" x14ac:dyDescent="0.25">
      <c r="A64" s="4">
        <v>11</v>
      </c>
      <c r="B64" s="5" t="s">
        <v>23</v>
      </c>
      <c r="C64" s="5" t="s">
        <v>24</v>
      </c>
      <c r="D64" s="5">
        <v>2019</v>
      </c>
      <c r="E64" s="21">
        <v>4</v>
      </c>
    </row>
    <row r="65" spans="1:5" x14ac:dyDescent="0.25">
      <c r="A65" s="5"/>
      <c r="B65" s="5"/>
      <c r="C65" s="5"/>
      <c r="D65" s="5">
        <v>2020</v>
      </c>
      <c r="E65" s="21">
        <v>5</v>
      </c>
    </row>
    <row r="66" spans="1:5" x14ac:dyDescent="0.25">
      <c r="A66" s="5"/>
      <c r="B66" s="5"/>
      <c r="C66" s="5"/>
      <c r="D66" s="5">
        <v>2021</v>
      </c>
      <c r="E66" s="21">
        <v>4</v>
      </c>
    </row>
    <row r="67" spans="1:5" x14ac:dyDescent="0.25">
      <c r="A67" s="5"/>
      <c r="B67" s="5"/>
      <c r="C67" s="5"/>
      <c r="D67" s="5">
        <v>2022</v>
      </c>
      <c r="E67" s="21">
        <v>5</v>
      </c>
    </row>
    <row r="68" spans="1:5" x14ac:dyDescent="0.25">
      <c r="A68" s="5"/>
      <c r="B68" s="5"/>
      <c r="C68" s="5"/>
      <c r="D68" s="5">
        <v>2023</v>
      </c>
      <c r="E68" s="21">
        <v>5</v>
      </c>
    </row>
    <row r="69" spans="1:5" x14ac:dyDescent="0.25">
      <c r="A69" s="5"/>
      <c r="B69" s="5"/>
      <c r="C69" s="5"/>
      <c r="D69" s="5">
        <v>2024</v>
      </c>
      <c r="E69" s="21">
        <v>5</v>
      </c>
    </row>
    <row r="70" spans="1:5" x14ac:dyDescent="0.25">
      <c r="A70" s="4">
        <v>12</v>
      </c>
      <c r="B70" s="5" t="s">
        <v>25</v>
      </c>
      <c r="C70" s="5" t="s">
        <v>26</v>
      </c>
      <c r="D70" s="5">
        <v>2019</v>
      </c>
      <c r="E70" s="21">
        <v>3</v>
      </c>
    </row>
    <row r="71" spans="1:5" x14ac:dyDescent="0.25">
      <c r="A71" s="5"/>
      <c r="B71" s="5"/>
      <c r="C71" s="5"/>
      <c r="D71" s="5">
        <v>2020</v>
      </c>
      <c r="E71" s="21">
        <v>5</v>
      </c>
    </row>
    <row r="72" spans="1:5" x14ac:dyDescent="0.25">
      <c r="A72" s="5"/>
      <c r="B72" s="5"/>
      <c r="C72" s="5"/>
      <c r="D72" s="5">
        <v>2021</v>
      </c>
      <c r="E72" s="21">
        <v>5</v>
      </c>
    </row>
    <row r="73" spans="1:5" x14ac:dyDescent="0.25">
      <c r="A73" s="5"/>
      <c r="B73" s="5"/>
      <c r="C73" s="5"/>
      <c r="D73" s="5">
        <v>2022</v>
      </c>
      <c r="E73" s="21">
        <v>5</v>
      </c>
    </row>
    <row r="74" spans="1:5" x14ac:dyDescent="0.25">
      <c r="A74" s="5"/>
      <c r="B74" s="5"/>
      <c r="C74" s="5"/>
      <c r="D74" s="5">
        <v>2023</v>
      </c>
      <c r="E74" s="21">
        <v>5</v>
      </c>
    </row>
    <row r="75" spans="1:5" x14ac:dyDescent="0.25">
      <c r="A75" s="5"/>
      <c r="B75" s="5"/>
      <c r="C75" s="5"/>
      <c r="D75" s="5">
        <v>2024</v>
      </c>
      <c r="E75" s="21">
        <v>5</v>
      </c>
    </row>
    <row r="76" spans="1:5" x14ac:dyDescent="0.25">
      <c r="A76" s="4">
        <v>13</v>
      </c>
      <c r="B76" s="5" t="s">
        <v>27</v>
      </c>
      <c r="C76" s="5" t="s">
        <v>28</v>
      </c>
      <c r="D76" s="5">
        <v>2019</v>
      </c>
      <c r="E76" s="21">
        <v>4</v>
      </c>
    </row>
    <row r="77" spans="1:5" x14ac:dyDescent="0.25">
      <c r="A77" s="5"/>
      <c r="B77" s="5"/>
      <c r="C77" s="5"/>
      <c r="D77" s="5">
        <v>2020</v>
      </c>
      <c r="E77" s="21">
        <v>4</v>
      </c>
    </row>
    <row r="78" spans="1:5" x14ac:dyDescent="0.25">
      <c r="A78" s="5"/>
      <c r="B78" s="5"/>
      <c r="C78" s="5"/>
      <c r="D78" s="5">
        <v>2021</v>
      </c>
      <c r="E78" s="21">
        <v>4</v>
      </c>
    </row>
    <row r="79" spans="1:5" x14ac:dyDescent="0.25">
      <c r="A79" s="5"/>
      <c r="B79" s="5"/>
      <c r="C79" s="5"/>
      <c r="D79" s="5">
        <v>2022</v>
      </c>
      <c r="E79" s="21">
        <v>4</v>
      </c>
    </row>
    <row r="80" spans="1:5" x14ac:dyDescent="0.25">
      <c r="A80" s="5"/>
      <c r="B80" s="5"/>
      <c r="C80" s="5"/>
      <c r="D80" s="5">
        <v>2023</v>
      </c>
      <c r="E80" s="21">
        <v>4</v>
      </c>
    </row>
    <row r="81" spans="1:5" x14ac:dyDescent="0.25">
      <c r="A81" s="5"/>
      <c r="B81" s="5"/>
      <c r="C81" s="5"/>
      <c r="D81" s="5">
        <v>2024</v>
      </c>
      <c r="E81" s="21">
        <v>4</v>
      </c>
    </row>
    <row r="82" spans="1:5" x14ac:dyDescent="0.25">
      <c r="A82" s="4">
        <v>14</v>
      </c>
      <c r="B82" s="5" t="s">
        <v>29</v>
      </c>
      <c r="C82" s="5" t="s">
        <v>30</v>
      </c>
      <c r="D82" s="5">
        <v>2019</v>
      </c>
      <c r="E82" s="21">
        <v>5</v>
      </c>
    </row>
    <row r="83" spans="1:5" x14ac:dyDescent="0.25">
      <c r="A83" s="5"/>
      <c r="B83" s="5"/>
      <c r="C83" s="5"/>
      <c r="D83" s="5">
        <v>2020</v>
      </c>
      <c r="E83" s="21">
        <v>5</v>
      </c>
    </row>
    <row r="84" spans="1:5" x14ac:dyDescent="0.25">
      <c r="A84" s="5"/>
      <c r="B84" s="5"/>
      <c r="C84" s="5"/>
      <c r="D84" s="5">
        <v>2021</v>
      </c>
      <c r="E84" s="21">
        <v>5</v>
      </c>
    </row>
    <row r="85" spans="1:5" x14ac:dyDescent="0.25">
      <c r="A85" s="5"/>
      <c r="B85" s="5"/>
      <c r="C85" s="5"/>
      <c r="D85" s="5">
        <v>2022</v>
      </c>
      <c r="E85" s="21">
        <v>5</v>
      </c>
    </row>
    <row r="86" spans="1:5" x14ac:dyDescent="0.25">
      <c r="A86" s="5"/>
      <c r="B86" s="5"/>
      <c r="C86" s="5"/>
      <c r="D86" s="5">
        <v>2023</v>
      </c>
      <c r="E86" s="21">
        <v>5</v>
      </c>
    </row>
    <row r="87" spans="1:5" x14ac:dyDescent="0.25">
      <c r="A87" s="5"/>
      <c r="B87" s="5"/>
      <c r="C87" s="5"/>
      <c r="D87" s="5">
        <v>2024</v>
      </c>
      <c r="E87" s="21">
        <v>5</v>
      </c>
    </row>
    <row r="88" spans="1:5" x14ac:dyDescent="0.25">
      <c r="A88" s="4">
        <v>15</v>
      </c>
      <c r="B88" s="5" t="s">
        <v>31</v>
      </c>
      <c r="C88" s="5" t="s">
        <v>32</v>
      </c>
      <c r="D88" s="5">
        <v>2019</v>
      </c>
      <c r="E88" s="21">
        <v>5</v>
      </c>
    </row>
    <row r="89" spans="1:5" x14ac:dyDescent="0.25">
      <c r="A89" s="5"/>
      <c r="B89" s="5"/>
      <c r="C89" s="5"/>
      <c r="D89" s="5">
        <v>2020</v>
      </c>
      <c r="E89" s="21">
        <v>5</v>
      </c>
    </row>
    <row r="90" spans="1:5" x14ac:dyDescent="0.25">
      <c r="A90" s="5"/>
      <c r="B90" s="5"/>
      <c r="C90" s="5"/>
      <c r="D90" s="5">
        <v>2021</v>
      </c>
      <c r="E90" s="21">
        <v>5</v>
      </c>
    </row>
    <row r="91" spans="1:5" x14ac:dyDescent="0.25">
      <c r="A91" s="5"/>
      <c r="B91" s="5"/>
      <c r="C91" s="5"/>
      <c r="D91" s="5">
        <v>2022</v>
      </c>
      <c r="E91" s="21">
        <v>5</v>
      </c>
    </row>
    <row r="92" spans="1:5" x14ac:dyDescent="0.25">
      <c r="A92" s="5"/>
      <c r="B92" s="5"/>
      <c r="C92" s="5"/>
      <c r="D92" s="5">
        <v>2023</v>
      </c>
      <c r="E92" s="21">
        <v>5</v>
      </c>
    </row>
    <row r="93" spans="1:5" x14ac:dyDescent="0.25">
      <c r="A93" s="5"/>
      <c r="B93" s="5"/>
      <c r="C93" s="5"/>
      <c r="D93" s="5">
        <v>2024</v>
      </c>
      <c r="E93" s="21">
        <v>5</v>
      </c>
    </row>
    <row r="94" spans="1:5" x14ac:dyDescent="0.25">
      <c r="A94" s="4">
        <v>16</v>
      </c>
      <c r="B94" s="5" t="s">
        <v>33</v>
      </c>
      <c r="C94" s="5" t="s">
        <v>34</v>
      </c>
      <c r="D94" s="5">
        <v>2019</v>
      </c>
      <c r="E94" s="21">
        <v>4</v>
      </c>
    </row>
    <row r="95" spans="1:5" x14ac:dyDescent="0.25">
      <c r="A95" s="5"/>
      <c r="B95" s="5"/>
      <c r="C95" s="5"/>
      <c r="D95" s="5">
        <v>2020</v>
      </c>
      <c r="E95" s="21">
        <v>4</v>
      </c>
    </row>
    <row r="96" spans="1:5" x14ac:dyDescent="0.25">
      <c r="A96" s="5"/>
      <c r="B96" s="5"/>
      <c r="C96" s="5"/>
      <c r="D96" s="5">
        <v>2021</v>
      </c>
      <c r="E96" s="21">
        <v>4</v>
      </c>
    </row>
    <row r="97" spans="1:5" x14ac:dyDescent="0.25">
      <c r="A97" s="5"/>
      <c r="B97" s="5"/>
      <c r="C97" s="5"/>
      <c r="D97" s="5">
        <v>2022</v>
      </c>
      <c r="E97" s="21">
        <v>4</v>
      </c>
    </row>
    <row r="98" spans="1:5" x14ac:dyDescent="0.25">
      <c r="A98" s="5"/>
      <c r="B98" s="5"/>
      <c r="C98" s="5"/>
      <c r="D98" s="5">
        <v>2023</v>
      </c>
      <c r="E98" s="21">
        <v>4</v>
      </c>
    </row>
    <row r="99" spans="1:5" x14ac:dyDescent="0.25">
      <c r="A99" s="5"/>
      <c r="B99" s="5"/>
      <c r="C99" s="5"/>
      <c r="D99" s="5">
        <v>2024</v>
      </c>
      <c r="E99" s="21">
        <v>4</v>
      </c>
    </row>
    <row r="100" spans="1:5" x14ac:dyDescent="0.25">
      <c r="A100" s="4">
        <v>17</v>
      </c>
      <c r="B100" s="5" t="s">
        <v>35</v>
      </c>
      <c r="C100" s="5" t="s">
        <v>36</v>
      </c>
      <c r="D100" s="5">
        <v>2019</v>
      </c>
      <c r="E100" s="21">
        <v>3</v>
      </c>
    </row>
    <row r="101" spans="1:5" x14ac:dyDescent="0.25">
      <c r="A101" s="5"/>
      <c r="B101" s="5"/>
      <c r="C101" s="5"/>
      <c r="D101" s="5">
        <v>2020</v>
      </c>
      <c r="E101" s="21">
        <v>3</v>
      </c>
    </row>
    <row r="102" spans="1:5" x14ac:dyDescent="0.25">
      <c r="A102" s="5"/>
      <c r="B102" s="5"/>
      <c r="C102" s="5"/>
      <c r="D102" s="5">
        <v>2021</v>
      </c>
      <c r="E102" s="21">
        <v>3</v>
      </c>
    </row>
    <row r="103" spans="1:5" x14ac:dyDescent="0.25">
      <c r="A103" s="5"/>
      <c r="B103" s="5"/>
      <c r="C103" s="5"/>
      <c r="D103" s="5">
        <v>2022</v>
      </c>
      <c r="E103" s="21">
        <v>3</v>
      </c>
    </row>
    <row r="104" spans="1:5" x14ac:dyDescent="0.25">
      <c r="A104" s="5"/>
      <c r="B104" s="5"/>
      <c r="C104" s="5"/>
      <c r="D104" s="5">
        <v>2023</v>
      </c>
      <c r="E104" s="21">
        <v>4</v>
      </c>
    </row>
    <row r="105" spans="1:5" x14ac:dyDescent="0.25">
      <c r="A105" s="5"/>
      <c r="B105" s="5"/>
      <c r="C105" s="5"/>
      <c r="D105" s="5">
        <v>2024</v>
      </c>
      <c r="E105" s="21">
        <v>4</v>
      </c>
    </row>
    <row r="106" spans="1:5" x14ac:dyDescent="0.25">
      <c r="A106" s="4">
        <v>18</v>
      </c>
      <c r="B106" s="5" t="s">
        <v>37</v>
      </c>
      <c r="C106" s="5" t="s">
        <v>38</v>
      </c>
      <c r="D106" s="5">
        <v>2019</v>
      </c>
      <c r="E106" s="21">
        <v>4</v>
      </c>
    </row>
    <row r="107" spans="1:5" x14ac:dyDescent="0.25">
      <c r="A107" s="5"/>
      <c r="B107" s="5"/>
      <c r="C107" s="5"/>
      <c r="D107" s="5">
        <v>2020</v>
      </c>
      <c r="E107" s="21">
        <v>4</v>
      </c>
    </row>
    <row r="108" spans="1:5" x14ac:dyDescent="0.25">
      <c r="A108" s="5"/>
      <c r="B108" s="5"/>
      <c r="C108" s="5"/>
      <c r="D108" s="5">
        <v>2021</v>
      </c>
      <c r="E108" s="21">
        <v>4</v>
      </c>
    </row>
    <row r="109" spans="1:5" x14ac:dyDescent="0.25">
      <c r="A109" s="5"/>
      <c r="B109" s="5"/>
      <c r="C109" s="5"/>
      <c r="D109" s="5">
        <v>2022</v>
      </c>
      <c r="E109" s="21">
        <v>4</v>
      </c>
    </row>
    <row r="110" spans="1:5" x14ac:dyDescent="0.25">
      <c r="A110" s="5"/>
      <c r="B110" s="5"/>
      <c r="C110" s="5"/>
      <c r="D110" s="5">
        <v>2023</v>
      </c>
      <c r="E110" s="21">
        <v>5</v>
      </c>
    </row>
    <row r="111" spans="1:5" x14ac:dyDescent="0.25">
      <c r="A111" s="5"/>
      <c r="B111" s="5"/>
      <c r="C111" s="5"/>
      <c r="D111" s="5">
        <v>2024</v>
      </c>
      <c r="E111" s="21">
        <v>5</v>
      </c>
    </row>
    <row r="112" spans="1:5" x14ac:dyDescent="0.25">
      <c r="A112" s="4">
        <v>19</v>
      </c>
      <c r="B112" s="5" t="s">
        <v>39</v>
      </c>
      <c r="C112" s="5" t="s">
        <v>40</v>
      </c>
      <c r="D112" s="5">
        <v>2019</v>
      </c>
      <c r="E112" s="21">
        <v>4</v>
      </c>
    </row>
    <row r="113" spans="1:5" x14ac:dyDescent="0.25">
      <c r="A113" s="5"/>
      <c r="B113" s="5"/>
      <c r="C113" s="5"/>
      <c r="D113" s="5">
        <v>2020</v>
      </c>
      <c r="E113" s="21">
        <v>4</v>
      </c>
    </row>
    <row r="114" spans="1:5" x14ac:dyDescent="0.25">
      <c r="A114" s="5"/>
      <c r="B114" s="5"/>
      <c r="C114" s="5"/>
      <c r="D114" s="5">
        <v>2021</v>
      </c>
      <c r="E114" s="21">
        <v>4</v>
      </c>
    </row>
    <row r="115" spans="1:5" x14ac:dyDescent="0.25">
      <c r="A115" s="5"/>
      <c r="B115" s="5"/>
      <c r="C115" s="5"/>
      <c r="D115" s="5">
        <v>2022</v>
      </c>
      <c r="E115" s="21">
        <v>4</v>
      </c>
    </row>
    <row r="116" spans="1:5" x14ac:dyDescent="0.25">
      <c r="A116" s="5"/>
      <c r="B116" s="5"/>
      <c r="C116" s="5"/>
      <c r="D116" s="5">
        <v>2023</v>
      </c>
      <c r="E116" s="21">
        <v>4</v>
      </c>
    </row>
    <row r="117" spans="1:5" x14ac:dyDescent="0.25">
      <c r="A117" s="5"/>
      <c r="B117" s="5"/>
      <c r="C117" s="5"/>
      <c r="D117" s="5">
        <v>2024</v>
      </c>
      <c r="E117" s="21">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17"/>
  <sheetViews>
    <sheetView topLeftCell="B1" zoomScale="81" zoomScaleNormal="81" workbookViewId="0">
      <selection activeCell="G4" sqref="G4"/>
    </sheetView>
  </sheetViews>
  <sheetFormatPr defaultColWidth="8.7109375" defaultRowHeight="15.75" x14ac:dyDescent="0.25"/>
  <cols>
    <col min="1" max="1" width="4" style="1" hidden="1" customWidth="1"/>
    <col min="2" max="2" width="12.7109375" style="1" bestFit="1" customWidth="1"/>
    <col min="3" max="3" width="37.7109375" style="1" bestFit="1" customWidth="1"/>
    <col min="4" max="4" width="8.7109375" style="1"/>
    <col min="5" max="5" width="21.140625" style="1" customWidth="1"/>
    <col min="6" max="6" width="23.28515625" style="1" customWidth="1"/>
    <col min="7" max="7" width="19" style="1" customWidth="1"/>
    <col min="8" max="16384" width="8.7109375" style="1"/>
  </cols>
  <sheetData>
    <row r="1" spans="1:7" x14ac:dyDescent="0.25">
      <c r="A1" s="2" t="s">
        <v>41</v>
      </c>
    </row>
    <row r="3" spans="1:7" s="11" customFormat="1" ht="31.5" x14ac:dyDescent="0.25">
      <c r="A3" s="8" t="s">
        <v>0</v>
      </c>
      <c r="B3" s="8" t="s">
        <v>1</v>
      </c>
      <c r="C3" s="8" t="s">
        <v>2</v>
      </c>
      <c r="D3" s="8" t="s">
        <v>42</v>
      </c>
      <c r="E3" s="12" t="s">
        <v>45</v>
      </c>
      <c r="F3" s="12" t="s">
        <v>46</v>
      </c>
      <c r="G3" s="11" t="s">
        <v>281</v>
      </c>
    </row>
    <row r="4" spans="1:7" x14ac:dyDescent="0.25">
      <c r="A4" s="4">
        <v>1</v>
      </c>
      <c r="B4" s="5" t="s">
        <v>3</v>
      </c>
      <c r="C4" s="5" t="s">
        <v>4</v>
      </c>
      <c r="D4" s="5">
        <v>2019</v>
      </c>
      <c r="E4" s="23">
        <v>387608</v>
      </c>
      <c r="F4" s="23">
        <v>3983395</v>
      </c>
      <c r="G4" s="1">
        <f>E4/F4</f>
        <v>9.7305941288775025E-2</v>
      </c>
    </row>
    <row r="5" spans="1:7" x14ac:dyDescent="0.25">
      <c r="A5" s="4"/>
      <c r="B5" s="5"/>
      <c r="C5" s="5"/>
      <c r="D5" s="5">
        <v>2020</v>
      </c>
      <c r="E5" s="23">
        <v>99002</v>
      </c>
      <c r="F5" s="23">
        <v>3951714</v>
      </c>
      <c r="G5" s="1">
        <f t="shared" ref="G5:G68" si="0">E5/F5</f>
        <v>2.5052926401050279E-2</v>
      </c>
    </row>
    <row r="6" spans="1:7" x14ac:dyDescent="0.25">
      <c r="A6" s="4"/>
      <c r="B6" s="5"/>
      <c r="C6" s="5"/>
      <c r="D6" s="5">
        <v>2021</v>
      </c>
      <c r="E6" s="23">
        <v>1107185</v>
      </c>
      <c r="F6" s="23">
        <v>4454315</v>
      </c>
      <c r="G6" s="1">
        <f t="shared" si="0"/>
        <v>0.24856459410706247</v>
      </c>
    </row>
    <row r="7" spans="1:7" x14ac:dyDescent="0.25">
      <c r="A7" s="4"/>
      <c r="B7" s="5"/>
      <c r="C7" s="5"/>
      <c r="D7" s="5">
        <v>2022</v>
      </c>
      <c r="E7" s="23">
        <v>2522528</v>
      </c>
      <c r="F7" s="23">
        <v>6527338</v>
      </c>
      <c r="G7" s="1">
        <f t="shared" si="0"/>
        <v>0.38645585688989909</v>
      </c>
    </row>
    <row r="8" spans="1:7" x14ac:dyDescent="0.25">
      <c r="A8" s="4"/>
      <c r="B8" s="5"/>
      <c r="C8" s="5"/>
      <c r="D8" s="5">
        <v>2023</v>
      </c>
      <c r="E8" s="23">
        <v>1876857</v>
      </c>
      <c r="F8" s="23">
        <v>7408750</v>
      </c>
      <c r="G8" s="1">
        <f t="shared" si="0"/>
        <v>0.25332977897756032</v>
      </c>
    </row>
    <row r="9" spans="1:7" x14ac:dyDescent="0.25">
      <c r="A9" s="4"/>
      <c r="B9" s="5"/>
      <c r="C9" s="5"/>
      <c r="D9" s="5">
        <v>2024</v>
      </c>
      <c r="E9" s="23">
        <v>1730765</v>
      </c>
      <c r="F9" s="23">
        <v>5370832</v>
      </c>
      <c r="G9" s="1">
        <f t="shared" si="0"/>
        <v>0.32225267891455178</v>
      </c>
    </row>
    <row r="10" spans="1:7" x14ac:dyDescent="0.25">
      <c r="A10" s="4">
        <v>2</v>
      </c>
      <c r="B10" s="5" t="s">
        <v>5</v>
      </c>
      <c r="C10" s="5" t="s">
        <v>6</v>
      </c>
      <c r="D10" s="5">
        <v>2019</v>
      </c>
      <c r="E10" s="23">
        <v>-202750386</v>
      </c>
      <c r="F10" s="23">
        <v>18133419175</v>
      </c>
      <c r="G10" s="1">
        <f t="shared" si="0"/>
        <v>-1.118103453316327E-2</v>
      </c>
    </row>
    <row r="11" spans="1:7" x14ac:dyDescent="0.25">
      <c r="A11" s="5"/>
      <c r="B11" s="5"/>
      <c r="C11" s="5"/>
      <c r="D11" s="5">
        <v>2020</v>
      </c>
      <c r="E11" s="23">
        <v>-175475942</v>
      </c>
      <c r="F11" s="23">
        <v>19039449025</v>
      </c>
      <c r="G11" s="1">
        <f t="shared" si="0"/>
        <v>-9.2164401275262216E-3</v>
      </c>
    </row>
    <row r="12" spans="1:7" x14ac:dyDescent="0.25">
      <c r="A12" s="5"/>
      <c r="B12" s="5"/>
      <c r="C12" s="5"/>
      <c r="D12" s="5">
        <v>2021</v>
      </c>
      <c r="E12" s="23">
        <v>1861740</v>
      </c>
      <c r="F12" s="23">
        <v>20837098</v>
      </c>
      <c r="G12" s="1">
        <f t="shared" si="0"/>
        <v>8.9347374572025337E-2</v>
      </c>
    </row>
    <row r="13" spans="1:7" x14ac:dyDescent="0.25">
      <c r="A13" s="5"/>
      <c r="B13" s="5"/>
      <c r="C13" s="5"/>
      <c r="D13" s="5">
        <v>2022</v>
      </c>
      <c r="E13" s="23">
        <v>3820964</v>
      </c>
      <c r="F13" s="23">
        <v>23712060</v>
      </c>
      <c r="G13" s="1">
        <f t="shared" si="0"/>
        <v>0.16114011182495322</v>
      </c>
    </row>
    <row r="14" spans="1:7" x14ac:dyDescent="0.25">
      <c r="A14" s="5"/>
      <c r="B14" s="5"/>
      <c r="C14" s="5"/>
      <c r="D14" s="5">
        <v>2023</v>
      </c>
      <c r="E14" s="23">
        <v>2753</v>
      </c>
      <c r="F14" s="23">
        <v>31165670</v>
      </c>
      <c r="G14" s="1">
        <f t="shared" si="0"/>
        <v>8.8334375612653283E-5</v>
      </c>
    </row>
    <row r="15" spans="1:7" x14ac:dyDescent="0.25">
      <c r="A15" s="5"/>
      <c r="B15" s="5"/>
      <c r="C15" s="5"/>
      <c r="D15" s="5">
        <v>2024</v>
      </c>
      <c r="E15" s="23">
        <v>245354</v>
      </c>
      <c r="F15" s="23">
        <v>32199506</v>
      </c>
      <c r="G15" s="1">
        <f t="shared" si="0"/>
        <v>7.6198063411283389E-3</v>
      </c>
    </row>
    <row r="16" spans="1:7" x14ac:dyDescent="0.25">
      <c r="A16" s="4">
        <v>3</v>
      </c>
      <c r="B16" s="5" t="s">
        <v>7</v>
      </c>
      <c r="C16" s="5" t="s">
        <v>8</v>
      </c>
      <c r="D16" s="5">
        <v>2019</v>
      </c>
      <c r="E16" s="23">
        <v>-3342</v>
      </c>
      <c r="F16" s="23">
        <v>186763</v>
      </c>
      <c r="G16" s="1">
        <f t="shared" si="0"/>
        <v>-1.7894336672681421E-2</v>
      </c>
    </row>
    <row r="17" spans="1:7" x14ac:dyDescent="0.25">
      <c r="A17" s="5"/>
      <c r="B17" s="5"/>
      <c r="C17" s="5"/>
      <c r="D17" s="5">
        <v>2020</v>
      </c>
      <c r="E17" s="23">
        <v>-1080</v>
      </c>
      <c r="F17" s="23">
        <v>195454</v>
      </c>
      <c r="G17" s="1">
        <f t="shared" si="0"/>
        <v>-5.52559681561902E-3</v>
      </c>
    </row>
    <row r="18" spans="1:7" x14ac:dyDescent="0.25">
      <c r="A18" s="5"/>
      <c r="B18" s="5"/>
      <c r="C18" s="5"/>
      <c r="D18" s="5">
        <v>2021</v>
      </c>
      <c r="E18" s="23">
        <v>2195</v>
      </c>
      <c r="F18" s="23">
        <v>215615</v>
      </c>
      <c r="G18" s="1">
        <f t="shared" si="0"/>
        <v>1.0180182269322635E-2</v>
      </c>
    </row>
    <row r="19" spans="1:7" x14ac:dyDescent="0.25">
      <c r="A19" s="5"/>
      <c r="B19" s="5"/>
      <c r="C19" s="5"/>
      <c r="D19" s="5">
        <v>2022</v>
      </c>
      <c r="E19" s="23">
        <v>5525</v>
      </c>
      <c r="F19" s="23">
        <v>243720</v>
      </c>
      <c r="G19" s="1">
        <f t="shared" si="0"/>
        <v>2.2669456753651732E-2</v>
      </c>
    </row>
    <row r="20" spans="1:7" x14ac:dyDescent="0.25">
      <c r="A20" s="5"/>
      <c r="B20" s="5"/>
      <c r="C20" s="5"/>
      <c r="D20" s="5">
        <v>2023</v>
      </c>
      <c r="E20" s="23">
        <v>-829</v>
      </c>
      <c r="F20" s="23">
        <v>250424</v>
      </c>
      <c r="G20" s="1">
        <f t="shared" si="0"/>
        <v>-3.3103855860460657E-3</v>
      </c>
    </row>
    <row r="21" spans="1:7" x14ac:dyDescent="0.25">
      <c r="A21" s="5"/>
      <c r="B21" s="5"/>
      <c r="C21" s="5"/>
      <c r="D21" s="5">
        <v>2024</v>
      </c>
      <c r="E21" s="23">
        <v>2560</v>
      </c>
      <c r="F21" s="23">
        <v>271496</v>
      </c>
      <c r="G21" s="1">
        <f t="shared" si="0"/>
        <v>9.4292365265049947E-3</v>
      </c>
    </row>
    <row r="22" spans="1:7" x14ac:dyDescent="0.25">
      <c r="A22" s="4">
        <v>4</v>
      </c>
      <c r="B22" s="5" t="s">
        <v>9</v>
      </c>
      <c r="C22" s="5" t="s">
        <v>10</v>
      </c>
      <c r="D22" s="5">
        <v>2019</v>
      </c>
      <c r="E22" s="23">
        <v>28569974</v>
      </c>
      <c r="F22" s="23">
        <v>174143156</v>
      </c>
      <c r="G22" s="1">
        <f t="shared" si="0"/>
        <v>0.16406027463979117</v>
      </c>
    </row>
    <row r="23" spans="1:7" x14ac:dyDescent="0.25">
      <c r="A23" s="5"/>
      <c r="B23" s="5"/>
      <c r="C23" s="5"/>
      <c r="D23" s="5">
        <v>2020</v>
      </c>
      <c r="E23" s="23">
        <v>27147109</v>
      </c>
      <c r="F23" s="23">
        <v>184714709</v>
      </c>
      <c r="G23" s="1">
        <f t="shared" si="0"/>
        <v>0.14696777071500028</v>
      </c>
    </row>
    <row r="24" spans="1:7" x14ac:dyDescent="0.25">
      <c r="A24" s="5"/>
      <c r="B24" s="5"/>
      <c r="C24" s="5"/>
      <c r="D24" s="5">
        <v>2021</v>
      </c>
      <c r="E24" s="23">
        <v>31440159</v>
      </c>
      <c r="F24" s="23">
        <v>202848934</v>
      </c>
      <c r="G24" s="1">
        <f t="shared" si="0"/>
        <v>0.15499297127191214</v>
      </c>
    </row>
    <row r="25" spans="1:7" x14ac:dyDescent="0.25">
      <c r="A25" s="5"/>
      <c r="B25" s="5"/>
      <c r="C25" s="5"/>
      <c r="D25" s="5">
        <v>2022</v>
      </c>
      <c r="E25" s="23">
        <v>40755572</v>
      </c>
      <c r="F25" s="23">
        <v>221181655</v>
      </c>
      <c r="G25" s="1">
        <f t="shared" si="0"/>
        <v>0.18426289467813234</v>
      </c>
    </row>
    <row r="26" spans="1:7" x14ac:dyDescent="0.25">
      <c r="A26" s="5"/>
      <c r="B26" s="5"/>
      <c r="C26" s="5"/>
      <c r="D26" s="5">
        <v>2023</v>
      </c>
      <c r="E26" s="23">
        <v>48658095</v>
      </c>
      <c r="F26" s="23">
        <v>242537593</v>
      </c>
      <c r="G26" s="1">
        <f t="shared" si="0"/>
        <v>0.20062083736437511</v>
      </c>
    </row>
    <row r="27" spans="1:7" x14ac:dyDescent="0.25">
      <c r="A27" s="5"/>
      <c r="B27" s="5"/>
      <c r="C27" s="5"/>
      <c r="D27" s="5">
        <v>2024</v>
      </c>
      <c r="E27" s="23">
        <v>54851274</v>
      </c>
      <c r="F27" s="23">
        <v>262835087</v>
      </c>
      <c r="G27" s="1">
        <f t="shared" si="0"/>
        <v>0.20869083586241285</v>
      </c>
    </row>
    <row r="28" spans="1:7" x14ac:dyDescent="0.25">
      <c r="A28" s="4">
        <v>5</v>
      </c>
      <c r="B28" s="5" t="s">
        <v>11</v>
      </c>
      <c r="C28" s="5" t="s">
        <v>12</v>
      </c>
      <c r="D28" s="5">
        <v>2019</v>
      </c>
      <c r="E28" s="23">
        <v>15508583</v>
      </c>
      <c r="F28" s="23">
        <v>125003948</v>
      </c>
      <c r="G28" s="1">
        <f t="shared" si="0"/>
        <v>0.1240647455390769</v>
      </c>
    </row>
    <row r="29" spans="1:7" x14ac:dyDescent="0.25">
      <c r="A29" s="5"/>
      <c r="B29" s="5"/>
      <c r="C29" s="5"/>
      <c r="D29" s="5">
        <v>2020</v>
      </c>
      <c r="E29" s="23">
        <v>3321442</v>
      </c>
      <c r="F29" s="23">
        <v>112872199</v>
      </c>
      <c r="G29" s="1">
        <f t="shared" si="0"/>
        <v>2.9426572968601419E-2</v>
      </c>
    </row>
    <row r="30" spans="1:7" x14ac:dyDescent="0.25">
      <c r="A30" s="5"/>
      <c r="B30" s="5"/>
      <c r="C30" s="5"/>
      <c r="D30" s="5">
        <v>2021</v>
      </c>
      <c r="E30" s="23">
        <v>10977051</v>
      </c>
      <c r="F30" s="23">
        <v>126519977</v>
      </c>
      <c r="G30" s="1">
        <f t="shared" si="0"/>
        <v>8.6761405275943101E-2</v>
      </c>
    </row>
    <row r="31" spans="1:7" x14ac:dyDescent="0.25">
      <c r="A31" s="5"/>
      <c r="B31" s="5"/>
      <c r="C31" s="5"/>
      <c r="D31" s="5">
        <v>2022</v>
      </c>
      <c r="E31" s="23">
        <v>18481780</v>
      </c>
      <c r="F31" s="23">
        <v>140197662</v>
      </c>
      <c r="G31" s="1">
        <f t="shared" si="0"/>
        <v>0.13182659208682096</v>
      </c>
    </row>
    <row r="32" spans="1:7" x14ac:dyDescent="0.25">
      <c r="A32" s="5"/>
      <c r="B32" s="5"/>
      <c r="C32" s="5"/>
      <c r="D32" s="5">
        <v>2023</v>
      </c>
      <c r="E32" s="23">
        <v>21106228</v>
      </c>
      <c r="F32" s="23">
        <v>154732520</v>
      </c>
      <c r="G32" s="1">
        <f t="shared" si="0"/>
        <v>0.13640460324694512</v>
      </c>
    </row>
    <row r="33" spans="1:7" x14ac:dyDescent="0.25">
      <c r="A33" s="5"/>
      <c r="B33" s="5"/>
      <c r="C33" s="5"/>
      <c r="D33" s="5">
        <v>2024</v>
      </c>
      <c r="E33" s="23">
        <v>21669397</v>
      </c>
      <c r="F33" s="23">
        <v>167186553</v>
      </c>
      <c r="G33" s="1">
        <f t="shared" si="0"/>
        <v>0.12961208070364366</v>
      </c>
    </row>
    <row r="34" spans="1:7" x14ac:dyDescent="0.25">
      <c r="A34" s="4">
        <v>6</v>
      </c>
      <c r="B34" s="5" t="s">
        <v>13</v>
      </c>
      <c r="C34" s="5" t="s">
        <v>14</v>
      </c>
      <c r="D34" s="5">
        <v>2019</v>
      </c>
      <c r="E34" s="23">
        <v>34413925</v>
      </c>
      <c r="F34" s="23">
        <v>208784336</v>
      </c>
      <c r="G34" s="1">
        <f t="shared" si="0"/>
        <v>0.16483001387613677</v>
      </c>
    </row>
    <row r="35" spans="1:7" x14ac:dyDescent="0.25">
      <c r="A35" s="5"/>
      <c r="B35" s="5"/>
      <c r="C35" s="5"/>
      <c r="D35" s="5">
        <v>2020</v>
      </c>
      <c r="E35" s="23">
        <v>18660393</v>
      </c>
      <c r="F35" s="23">
        <v>199911376</v>
      </c>
      <c r="G35" s="1">
        <f t="shared" si="0"/>
        <v>9.3343327295191042E-2</v>
      </c>
    </row>
    <row r="36" spans="1:7" x14ac:dyDescent="0.25">
      <c r="A36" s="5"/>
      <c r="B36" s="5"/>
      <c r="C36" s="5"/>
      <c r="D36" s="5">
        <v>2021</v>
      </c>
      <c r="E36" s="23">
        <v>30755766</v>
      </c>
      <c r="F36" s="23">
        <v>291786804</v>
      </c>
      <c r="G36" s="1">
        <f t="shared" si="0"/>
        <v>0.10540492434332294</v>
      </c>
    </row>
    <row r="37" spans="1:7" x14ac:dyDescent="0.25">
      <c r="A37" s="5"/>
      <c r="B37" s="5"/>
      <c r="C37" s="5"/>
      <c r="D37" s="5">
        <v>2022</v>
      </c>
      <c r="E37" s="23">
        <v>51408207</v>
      </c>
      <c r="F37" s="23">
        <v>303395317</v>
      </c>
      <c r="G37" s="1">
        <f t="shared" si="0"/>
        <v>0.16944298121780171</v>
      </c>
    </row>
    <row r="38" spans="1:7" x14ac:dyDescent="0.25">
      <c r="A38" s="5"/>
      <c r="B38" s="5"/>
      <c r="C38" s="5"/>
      <c r="D38" s="5">
        <v>2023</v>
      </c>
      <c r="E38" s="23">
        <v>60425048</v>
      </c>
      <c r="F38" s="23">
        <v>316472142</v>
      </c>
      <c r="G38" s="1">
        <f t="shared" si="0"/>
        <v>0.19093322912447694</v>
      </c>
    </row>
    <row r="39" spans="1:7" x14ac:dyDescent="0.25">
      <c r="A39" s="5"/>
      <c r="B39" s="5"/>
      <c r="C39" s="5"/>
      <c r="D39" s="5">
        <v>2024</v>
      </c>
      <c r="E39" s="23">
        <v>60643808</v>
      </c>
      <c r="F39" s="23">
        <v>323189047</v>
      </c>
      <c r="G39" s="1">
        <f t="shared" si="0"/>
        <v>0.18764190359458563</v>
      </c>
    </row>
    <row r="40" spans="1:7" x14ac:dyDescent="0.25">
      <c r="A40" s="4">
        <v>7</v>
      </c>
      <c r="B40" s="5" t="s">
        <v>15</v>
      </c>
      <c r="C40" s="5" t="s">
        <v>16</v>
      </c>
      <c r="D40" s="5">
        <v>2019</v>
      </c>
      <c r="E40" s="23">
        <v>209263</v>
      </c>
      <c r="F40" s="23">
        <v>23836195</v>
      </c>
      <c r="G40" s="1">
        <f t="shared" si="0"/>
        <v>8.7792116149410585E-3</v>
      </c>
    </row>
    <row r="41" spans="1:7" x14ac:dyDescent="0.25">
      <c r="A41" s="5"/>
      <c r="B41" s="5"/>
      <c r="C41" s="5"/>
      <c r="D41" s="5">
        <v>2020</v>
      </c>
      <c r="E41" s="23">
        <v>1602358</v>
      </c>
      <c r="F41" s="23">
        <v>19987854</v>
      </c>
      <c r="G41" s="1">
        <f t="shared" si="0"/>
        <v>8.0166585167172025E-2</v>
      </c>
    </row>
    <row r="42" spans="1:7" x14ac:dyDescent="0.25">
      <c r="A42" s="5"/>
      <c r="B42" s="5"/>
      <c r="C42" s="5"/>
      <c r="D42" s="5">
        <v>2021</v>
      </c>
      <c r="E42" s="23">
        <v>2376227</v>
      </c>
      <c r="F42" s="23">
        <v>21406647</v>
      </c>
      <c r="G42" s="1">
        <f t="shared" si="0"/>
        <v>0.11100416613587359</v>
      </c>
    </row>
    <row r="43" spans="1:7" x14ac:dyDescent="0.25">
      <c r="A43" s="5"/>
      <c r="B43" s="5"/>
      <c r="C43" s="5"/>
      <c r="D43" s="5">
        <v>2022</v>
      </c>
      <c r="E43" s="23">
        <v>3045073</v>
      </c>
      <c r="F43" s="23">
        <v>25909354</v>
      </c>
      <c r="G43" s="1">
        <f t="shared" si="0"/>
        <v>0.11752793990926984</v>
      </c>
    </row>
    <row r="44" spans="1:7" x14ac:dyDescent="0.25">
      <c r="A44" s="5"/>
      <c r="B44" s="5"/>
      <c r="C44" s="5"/>
      <c r="D44" s="5">
        <v>2023</v>
      </c>
      <c r="E44" s="23">
        <v>3500988</v>
      </c>
      <c r="F44" s="23">
        <v>30479152</v>
      </c>
      <c r="G44" s="1">
        <f t="shared" si="0"/>
        <v>0.11486500674296975</v>
      </c>
    </row>
    <row r="45" spans="1:7" x14ac:dyDescent="0.25">
      <c r="A45" s="5"/>
      <c r="B45" s="5"/>
      <c r="C45" s="5"/>
      <c r="D45" s="5">
        <v>2024</v>
      </c>
      <c r="E45" s="23">
        <v>3007328</v>
      </c>
      <c r="F45" s="23">
        <v>32571889</v>
      </c>
      <c r="G45" s="1">
        <f t="shared" si="0"/>
        <v>9.2328940455372419E-2</v>
      </c>
    </row>
    <row r="46" spans="1:7" x14ac:dyDescent="0.25">
      <c r="A46" s="4">
        <v>8</v>
      </c>
      <c r="B46" s="5" t="s">
        <v>17</v>
      </c>
      <c r="C46" s="5" t="s">
        <v>18</v>
      </c>
      <c r="D46" s="5">
        <v>2019</v>
      </c>
      <c r="E46" s="23">
        <v>28455592</v>
      </c>
      <c r="F46" s="23">
        <v>209034525</v>
      </c>
      <c r="G46" s="1">
        <f t="shared" si="0"/>
        <v>0.13612867061075198</v>
      </c>
    </row>
    <row r="47" spans="1:7" x14ac:dyDescent="0.25">
      <c r="A47" s="5"/>
      <c r="B47" s="5"/>
      <c r="C47" s="5"/>
      <c r="D47" s="5">
        <v>2020</v>
      </c>
      <c r="E47" s="23">
        <v>17645624</v>
      </c>
      <c r="F47" s="23">
        <v>193796083</v>
      </c>
      <c r="G47" s="1">
        <f t="shared" si="0"/>
        <v>9.1052531748022997E-2</v>
      </c>
    </row>
    <row r="48" spans="1:7" x14ac:dyDescent="0.25">
      <c r="A48" s="5"/>
      <c r="B48" s="5"/>
      <c r="C48" s="5"/>
      <c r="D48" s="5">
        <v>2021</v>
      </c>
      <c r="E48" s="23">
        <v>30551097</v>
      </c>
      <c r="F48" s="23">
        <v>222111282</v>
      </c>
      <c r="G48" s="1">
        <f t="shared" si="0"/>
        <v>0.13754860502763655</v>
      </c>
    </row>
    <row r="49" spans="1:7" x14ac:dyDescent="0.25">
      <c r="A49" s="5"/>
      <c r="B49" s="5"/>
      <c r="C49" s="5"/>
      <c r="D49" s="5">
        <v>2022</v>
      </c>
      <c r="E49" s="23">
        <v>44952368</v>
      </c>
      <c r="F49" s="23">
        <v>252245455</v>
      </c>
      <c r="G49" s="1">
        <f t="shared" si="0"/>
        <v>0.17820883234546286</v>
      </c>
    </row>
    <row r="50" spans="1:7" x14ac:dyDescent="0.25">
      <c r="A50" s="5"/>
      <c r="B50" s="5"/>
      <c r="C50" s="5"/>
      <c r="D50" s="5">
        <v>2023</v>
      </c>
      <c r="E50" s="23">
        <v>60051870</v>
      </c>
      <c r="F50" s="23">
        <v>287494962</v>
      </c>
      <c r="G50" s="1">
        <f t="shared" si="0"/>
        <v>0.2088797298646228</v>
      </c>
    </row>
    <row r="51" spans="1:7" x14ac:dyDescent="0.25">
      <c r="A51" s="5"/>
      <c r="B51" s="5"/>
      <c r="C51" s="5"/>
      <c r="D51" s="5">
        <v>2024</v>
      </c>
      <c r="E51" s="23">
        <v>61165121</v>
      </c>
      <c r="F51" s="23">
        <v>313474681</v>
      </c>
      <c r="G51" s="1">
        <f t="shared" si="0"/>
        <v>0.19511981256310776</v>
      </c>
    </row>
    <row r="52" spans="1:7" x14ac:dyDescent="0.25">
      <c r="A52" s="4">
        <v>9</v>
      </c>
      <c r="B52" s="5" t="s">
        <v>19</v>
      </c>
      <c r="C52" s="5" t="s">
        <v>20</v>
      </c>
      <c r="D52" s="5">
        <v>2019</v>
      </c>
      <c r="E52" s="23">
        <v>712579</v>
      </c>
      <c r="F52" s="23">
        <v>19121966</v>
      </c>
      <c r="G52" s="1">
        <f t="shared" si="0"/>
        <v>3.7264944410004705E-2</v>
      </c>
    </row>
    <row r="53" spans="1:7" x14ac:dyDescent="0.25">
      <c r="A53" s="5"/>
      <c r="B53" s="5"/>
      <c r="C53" s="5"/>
      <c r="D53" s="5">
        <v>2020</v>
      </c>
      <c r="E53" s="23">
        <v>371598</v>
      </c>
      <c r="F53" s="23">
        <v>19137366</v>
      </c>
      <c r="G53" s="1">
        <f t="shared" si="0"/>
        <v>1.9417405718216395E-2</v>
      </c>
    </row>
    <row r="54" spans="1:7" x14ac:dyDescent="0.25">
      <c r="A54" s="5"/>
      <c r="B54" s="5"/>
      <c r="C54" s="5"/>
      <c r="D54" s="5">
        <v>2021</v>
      </c>
      <c r="E54" s="23">
        <v>1287807</v>
      </c>
      <c r="F54" s="23">
        <v>20088745</v>
      </c>
      <c r="G54" s="1">
        <f t="shared" si="0"/>
        <v>6.4105896112474914E-2</v>
      </c>
    </row>
    <row r="55" spans="1:7" x14ac:dyDescent="0.25">
      <c r="A55" s="5"/>
      <c r="B55" s="5"/>
      <c r="C55" s="5"/>
      <c r="D55" s="5">
        <v>2022</v>
      </c>
      <c r="E55" s="23">
        <v>1121188</v>
      </c>
      <c r="F55" s="23">
        <v>25774226</v>
      </c>
      <c r="G55" s="1">
        <f t="shared" si="0"/>
        <v>4.3500355742981382E-2</v>
      </c>
    </row>
    <row r="56" spans="1:7" x14ac:dyDescent="0.25">
      <c r="A56" s="5"/>
      <c r="B56" s="5"/>
      <c r="C56" s="5"/>
      <c r="D56" s="5">
        <v>2023</v>
      </c>
      <c r="E56" s="23">
        <v>1270300</v>
      </c>
      <c r="F56" s="23">
        <v>26470018</v>
      </c>
      <c r="G56" s="1">
        <f t="shared" si="0"/>
        <v>4.7990144925477575E-2</v>
      </c>
    </row>
    <row r="57" spans="1:7" x14ac:dyDescent="0.25">
      <c r="A57" s="5"/>
      <c r="B57" s="5"/>
      <c r="C57" s="5"/>
      <c r="D57" s="5">
        <v>2024</v>
      </c>
      <c r="E57" s="23">
        <v>1847631</v>
      </c>
      <c r="F57" s="23">
        <v>26222372</v>
      </c>
      <c r="G57" s="1">
        <f t="shared" si="0"/>
        <v>7.0460101778740694E-2</v>
      </c>
    </row>
    <row r="58" spans="1:7" x14ac:dyDescent="0.25">
      <c r="A58" s="4">
        <v>10</v>
      </c>
      <c r="B58" s="5" t="s">
        <v>21</v>
      </c>
      <c r="C58" s="5" t="s">
        <v>22</v>
      </c>
      <c r="D58" s="5">
        <v>2019</v>
      </c>
      <c r="E58" s="23">
        <v>57400</v>
      </c>
      <c r="F58" s="23">
        <v>1941693</v>
      </c>
      <c r="G58" s="1">
        <f t="shared" si="0"/>
        <v>2.9561830835255626E-2</v>
      </c>
    </row>
    <row r="59" spans="1:7" x14ac:dyDescent="0.25">
      <c r="A59" s="5"/>
      <c r="B59" s="5"/>
      <c r="C59" s="5"/>
      <c r="D59" s="5">
        <v>2020</v>
      </c>
      <c r="E59" s="23">
        <v>82819</v>
      </c>
      <c r="F59" s="23">
        <v>2020388</v>
      </c>
      <c r="G59" s="1">
        <f t="shared" si="0"/>
        <v>4.0991631310421564E-2</v>
      </c>
    </row>
    <row r="60" spans="1:7" x14ac:dyDescent="0.25">
      <c r="A60" s="5"/>
      <c r="B60" s="5"/>
      <c r="C60" s="5"/>
      <c r="D60" s="5">
        <v>2021</v>
      </c>
      <c r="E60" s="23">
        <v>165797</v>
      </c>
      <c r="F60" s="23">
        <v>2154461</v>
      </c>
      <c r="G60" s="1">
        <f t="shared" si="0"/>
        <v>7.6955210607200591E-2</v>
      </c>
    </row>
    <row r="61" spans="1:7" x14ac:dyDescent="0.25">
      <c r="A61" s="5"/>
      <c r="B61" s="5"/>
      <c r="C61" s="5"/>
      <c r="D61" s="5">
        <v>2022</v>
      </c>
      <c r="E61" s="23">
        <v>200401</v>
      </c>
      <c r="F61" s="23">
        <v>2354780</v>
      </c>
      <c r="G61" s="1">
        <f t="shared" si="0"/>
        <v>8.5103916289419823E-2</v>
      </c>
    </row>
    <row r="62" spans="1:7" x14ac:dyDescent="0.25">
      <c r="A62" s="5"/>
      <c r="B62" s="5"/>
      <c r="C62" s="5"/>
      <c r="D62" s="5">
        <v>2023</v>
      </c>
      <c r="E62" s="23">
        <v>274334</v>
      </c>
      <c r="F62" s="23">
        <v>2564537</v>
      </c>
      <c r="G62" s="1">
        <f t="shared" si="0"/>
        <v>0.10697213571104648</v>
      </c>
    </row>
    <row r="63" spans="1:7" x14ac:dyDescent="0.25">
      <c r="A63" s="5"/>
      <c r="B63" s="5"/>
      <c r="C63" s="5"/>
      <c r="D63" s="5">
        <v>2024</v>
      </c>
      <c r="E63" s="23">
        <v>57761</v>
      </c>
      <c r="F63" s="23">
        <v>2732776</v>
      </c>
      <c r="G63" s="1">
        <f t="shared" si="0"/>
        <v>2.1136382930763444E-2</v>
      </c>
    </row>
    <row r="64" spans="1:7" x14ac:dyDescent="0.25">
      <c r="A64" s="4">
        <v>11</v>
      </c>
      <c r="B64" s="5" t="s">
        <v>23</v>
      </c>
      <c r="C64" s="5" t="s">
        <v>24</v>
      </c>
      <c r="D64" s="5">
        <v>2019</v>
      </c>
      <c r="E64" s="23">
        <v>1835305</v>
      </c>
      <c r="F64" s="23">
        <v>23080261</v>
      </c>
      <c r="G64" s="1">
        <f t="shared" si="0"/>
        <v>7.9518381529567625E-2</v>
      </c>
    </row>
    <row r="65" spans="1:7" x14ac:dyDescent="0.25">
      <c r="A65" s="5"/>
      <c r="B65" s="5"/>
      <c r="C65" s="5"/>
      <c r="D65" s="5">
        <v>2020</v>
      </c>
      <c r="E65" s="23">
        <v>1806337</v>
      </c>
      <c r="F65" s="23">
        <v>22176248</v>
      </c>
      <c r="G65" s="1">
        <f t="shared" si="0"/>
        <v>8.1453679630566905E-2</v>
      </c>
    </row>
    <row r="66" spans="1:7" x14ac:dyDescent="0.25">
      <c r="A66" s="5"/>
      <c r="B66" s="5"/>
      <c r="C66" s="5"/>
      <c r="D66" s="5">
        <v>2021</v>
      </c>
      <c r="E66" s="23">
        <v>1788496</v>
      </c>
      <c r="F66" s="23">
        <v>20620964</v>
      </c>
      <c r="G66" s="1">
        <f t="shared" si="0"/>
        <v>8.6731929700279778E-2</v>
      </c>
    </row>
    <row r="67" spans="1:7" x14ac:dyDescent="0.25">
      <c r="A67" s="5"/>
      <c r="B67" s="5"/>
      <c r="C67" s="5"/>
      <c r="D67" s="5">
        <v>2022</v>
      </c>
      <c r="E67" s="23">
        <v>1842434</v>
      </c>
      <c r="F67" s="23">
        <v>19566906</v>
      </c>
      <c r="G67" s="1">
        <f t="shared" si="0"/>
        <v>9.4160722190825677E-2</v>
      </c>
    </row>
    <row r="68" spans="1:7" x14ac:dyDescent="0.25">
      <c r="A68" s="5"/>
      <c r="B68" s="5"/>
      <c r="C68" s="5"/>
      <c r="D68" s="5">
        <v>2023</v>
      </c>
      <c r="E68" s="23">
        <v>1950266</v>
      </c>
      <c r="F68" s="23">
        <v>20969511</v>
      </c>
      <c r="G68" s="1">
        <f t="shared" si="0"/>
        <v>9.300483926401526E-2</v>
      </c>
    </row>
    <row r="69" spans="1:7" x14ac:dyDescent="0.25">
      <c r="A69" s="5"/>
      <c r="B69" s="5"/>
      <c r="C69" s="5"/>
      <c r="D69" s="5">
        <v>2024</v>
      </c>
      <c r="E69" s="23">
        <v>2007947</v>
      </c>
      <c r="F69" s="23">
        <v>22114350</v>
      </c>
      <c r="G69" s="1">
        <f t="shared" ref="G69:G117" si="1">E69/F69</f>
        <v>9.079837300214566E-2</v>
      </c>
    </row>
    <row r="70" spans="1:7" x14ac:dyDescent="0.25">
      <c r="A70" s="4">
        <v>12</v>
      </c>
      <c r="B70" s="5" t="s">
        <v>25</v>
      </c>
      <c r="C70" s="5" t="s">
        <v>26</v>
      </c>
      <c r="D70" s="5">
        <v>2019</v>
      </c>
      <c r="E70" s="23">
        <v>126502</v>
      </c>
      <c r="F70" s="23">
        <v>884465</v>
      </c>
      <c r="G70" s="1">
        <f t="shared" si="1"/>
        <v>0.14302657538738106</v>
      </c>
    </row>
    <row r="71" spans="1:7" x14ac:dyDescent="0.25">
      <c r="A71" s="5"/>
      <c r="B71" s="5"/>
      <c r="C71" s="5"/>
      <c r="D71" s="5">
        <v>2020</v>
      </c>
      <c r="E71" s="23">
        <v>37828</v>
      </c>
      <c r="F71" s="23">
        <v>846290</v>
      </c>
      <c r="G71" s="1">
        <f t="shared" si="1"/>
        <v>4.4698625766581193E-2</v>
      </c>
    </row>
    <row r="72" spans="1:7" x14ac:dyDescent="0.25">
      <c r="A72" s="5"/>
      <c r="B72" s="5"/>
      <c r="C72" s="5"/>
      <c r="D72" s="5">
        <v>2021</v>
      </c>
      <c r="E72" s="23">
        <v>475390</v>
      </c>
      <c r="F72" s="23">
        <v>1201559</v>
      </c>
      <c r="G72" s="1">
        <f t="shared" si="1"/>
        <v>0.39564432541389977</v>
      </c>
    </row>
    <row r="73" spans="1:7" x14ac:dyDescent="0.25">
      <c r="A73" s="5"/>
      <c r="B73" s="5"/>
      <c r="C73" s="5"/>
      <c r="D73" s="5">
        <v>2022</v>
      </c>
      <c r="E73" s="23">
        <v>1199345</v>
      </c>
      <c r="F73" s="23">
        <v>1950280</v>
      </c>
      <c r="G73" s="1">
        <f t="shared" si="1"/>
        <v>0.61496041594027528</v>
      </c>
    </row>
    <row r="74" spans="1:7" x14ac:dyDescent="0.25">
      <c r="A74" s="5"/>
      <c r="B74" s="5"/>
      <c r="C74" s="5"/>
      <c r="D74" s="5">
        <v>2023</v>
      </c>
      <c r="E74" s="23">
        <v>499620</v>
      </c>
      <c r="F74" s="23">
        <v>1788540</v>
      </c>
      <c r="G74" s="1">
        <f t="shared" si="1"/>
        <v>0.27934516421215067</v>
      </c>
    </row>
    <row r="75" spans="1:7" x14ac:dyDescent="0.25">
      <c r="A75" s="5"/>
      <c r="B75" s="5"/>
      <c r="C75" s="5"/>
      <c r="D75" s="5">
        <v>2024</v>
      </c>
      <c r="E75" s="23">
        <v>375601</v>
      </c>
      <c r="F75" s="23">
        <v>1933810</v>
      </c>
      <c r="G75" s="1">
        <f t="shared" si="1"/>
        <v>0.19422849194078012</v>
      </c>
    </row>
    <row r="76" spans="1:7" x14ac:dyDescent="0.25">
      <c r="A76" s="4">
        <v>13</v>
      </c>
      <c r="B76" s="5" t="s">
        <v>27</v>
      </c>
      <c r="C76" s="5" t="s">
        <v>28</v>
      </c>
      <c r="D76" s="5">
        <v>2019</v>
      </c>
      <c r="E76" s="23">
        <v>2537601823645</v>
      </c>
      <c r="F76" s="23">
        <v>16705582476031</v>
      </c>
      <c r="G76" s="1">
        <f t="shared" si="1"/>
        <v>0.15190142739924964</v>
      </c>
    </row>
    <row r="77" spans="1:7" x14ac:dyDescent="0.25">
      <c r="A77" s="5"/>
      <c r="B77" s="5"/>
      <c r="C77" s="5"/>
      <c r="D77" s="5">
        <v>2020</v>
      </c>
      <c r="E77" s="23">
        <v>2799622515814</v>
      </c>
      <c r="F77" s="23">
        <v>18276082144080</v>
      </c>
      <c r="G77" s="1">
        <f t="shared" si="1"/>
        <v>0.15318504774399122</v>
      </c>
    </row>
    <row r="78" spans="1:7" x14ac:dyDescent="0.25">
      <c r="A78" s="5"/>
      <c r="B78" s="5"/>
      <c r="C78" s="5"/>
      <c r="D78" s="5">
        <v>2021</v>
      </c>
      <c r="E78" s="23">
        <v>3232007683281</v>
      </c>
      <c r="F78" s="23">
        <v>21265877793123</v>
      </c>
      <c r="G78" s="1">
        <f t="shared" si="1"/>
        <v>0.1519809205489826</v>
      </c>
    </row>
    <row r="79" spans="1:7" x14ac:dyDescent="0.25">
      <c r="A79" s="5"/>
      <c r="B79" s="5"/>
      <c r="C79" s="5"/>
      <c r="D79" s="5">
        <v>2022</v>
      </c>
      <c r="E79" s="23">
        <v>3450083412291</v>
      </c>
      <c r="F79" s="23">
        <v>22097328202389</v>
      </c>
      <c r="G79" s="1">
        <f t="shared" si="1"/>
        <v>0.15613124721195942</v>
      </c>
    </row>
    <row r="80" spans="1:7" x14ac:dyDescent="0.25">
      <c r="A80" s="5"/>
      <c r="B80" s="5"/>
      <c r="C80" s="5"/>
      <c r="D80" s="5">
        <v>2023</v>
      </c>
      <c r="E80" s="23">
        <v>2778404819501</v>
      </c>
      <c r="F80" s="23">
        <v>23120022010215</v>
      </c>
      <c r="G80" s="1">
        <f t="shared" si="1"/>
        <v>0.12017310443188296</v>
      </c>
    </row>
    <row r="81" spans="1:7" x14ac:dyDescent="0.25">
      <c r="A81" s="5"/>
      <c r="B81" s="5"/>
      <c r="C81" s="5"/>
      <c r="D81" s="5">
        <v>2024</v>
      </c>
      <c r="E81" s="23">
        <v>3246569754197</v>
      </c>
      <c r="F81" s="23">
        <v>24590433810486</v>
      </c>
      <c r="G81" s="1">
        <f t="shared" si="1"/>
        <v>0.13202572102703525</v>
      </c>
    </row>
    <row r="82" spans="1:7" x14ac:dyDescent="0.25">
      <c r="A82" s="4">
        <v>14</v>
      </c>
      <c r="B82" s="5" t="s">
        <v>29</v>
      </c>
      <c r="C82" s="5" t="s">
        <v>30</v>
      </c>
      <c r="D82" s="5">
        <v>2019</v>
      </c>
      <c r="E82" s="23">
        <v>112981195</v>
      </c>
      <c r="F82" s="23">
        <v>3234300881</v>
      </c>
      <c r="G82" s="1">
        <f t="shared" si="1"/>
        <v>3.4932184467966941E-2</v>
      </c>
    </row>
    <row r="83" spans="1:7" x14ac:dyDescent="0.25">
      <c r="A83" s="5"/>
      <c r="B83" s="5"/>
      <c r="C83" s="5"/>
      <c r="D83" s="5">
        <v>2020</v>
      </c>
      <c r="E83" s="23">
        <v>-215767814</v>
      </c>
      <c r="F83" s="23">
        <v>2955438855</v>
      </c>
      <c r="G83" s="1">
        <f t="shared" si="1"/>
        <v>-7.300703028755437E-2</v>
      </c>
    </row>
    <row r="84" spans="1:7" x14ac:dyDescent="0.25">
      <c r="A84" s="5"/>
      <c r="B84" s="5"/>
      <c r="C84" s="5"/>
      <c r="D84" s="5">
        <v>2021</v>
      </c>
      <c r="E84" s="23">
        <v>364534135</v>
      </c>
      <c r="F84" s="23">
        <v>3284924558</v>
      </c>
      <c r="G84" s="1">
        <f t="shared" si="1"/>
        <v>0.11097184381669443</v>
      </c>
    </row>
    <row r="85" spans="1:7" x14ac:dyDescent="0.25">
      <c r="A85" s="5"/>
      <c r="B85" s="5"/>
      <c r="C85" s="5"/>
      <c r="D85" s="5">
        <v>2022</v>
      </c>
      <c r="E85" s="23">
        <v>401342541</v>
      </c>
      <c r="F85" s="23">
        <v>3441770638</v>
      </c>
      <c r="G85" s="1">
        <f t="shared" si="1"/>
        <v>0.11660932212299267</v>
      </c>
    </row>
    <row r="86" spans="1:7" x14ac:dyDescent="0.25">
      <c r="A86" s="5"/>
      <c r="B86" s="5"/>
      <c r="C86" s="5"/>
      <c r="D86" s="5">
        <v>2023</v>
      </c>
      <c r="E86" s="23">
        <v>376615901</v>
      </c>
      <c r="F86" s="23">
        <v>3540403379</v>
      </c>
      <c r="G86" s="1">
        <f t="shared" si="1"/>
        <v>0.10637655111107044</v>
      </c>
    </row>
    <row r="87" spans="1:7" x14ac:dyDescent="0.25">
      <c r="A87" s="5"/>
      <c r="B87" s="5"/>
      <c r="C87" s="5"/>
      <c r="D87" s="5">
        <v>2024</v>
      </c>
      <c r="E87" s="23">
        <v>439637270</v>
      </c>
      <c r="F87" s="23">
        <v>3671527284</v>
      </c>
      <c r="G87" s="1">
        <f t="shared" si="1"/>
        <v>0.11974234044667935</v>
      </c>
    </row>
    <row r="88" spans="1:7" x14ac:dyDescent="0.25">
      <c r="A88" s="4">
        <v>15</v>
      </c>
      <c r="B88" s="5" t="s">
        <v>31</v>
      </c>
      <c r="C88" s="5" t="s">
        <v>32</v>
      </c>
      <c r="D88" s="5">
        <v>2019</v>
      </c>
      <c r="E88" s="23">
        <v>4040394</v>
      </c>
      <c r="F88" s="23">
        <v>18422826</v>
      </c>
      <c r="G88" s="1">
        <f t="shared" si="1"/>
        <v>0.2193145611862154</v>
      </c>
    </row>
    <row r="89" spans="1:7" x14ac:dyDescent="0.25">
      <c r="A89" s="5"/>
      <c r="B89" s="5"/>
      <c r="C89" s="5"/>
      <c r="D89" s="5">
        <v>2020</v>
      </c>
      <c r="E89" s="23">
        <v>2407927</v>
      </c>
      <c r="F89" s="23">
        <v>16939196</v>
      </c>
      <c r="G89" s="1">
        <f t="shared" si="1"/>
        <v>0.1421511977309903</v>
      </c>
    </row>
    <row r="90" spans="1:7" x14ac:dyDescent="0.25">
      <c r="A90" s="5"/>
      <c r="B90" s="5"/>
      <c r="C90" s="5"/>
      <c r="D90" s="5">
        <v>2021</v>
      </c>
      <c r="E90" s="23">
        <v>8036888</v>
      </c>
      <c r="F90" s="23">
        <v>24253724</v>
      </c>
      <c r="G90" s="1">
        <f t="shared" si="1"/>
        <v>0.33136717478932309</v>
      </c>
    </row>
    <row r="91" spans="1:7" x14ac:dyDescent="0.25">
      <c r="A91" s="5"/>
      <c r="B91" s="5"/>
      <c r="C91" s="5"/>
      <c r="D91" s="5">
        <v>2022</v>
      </c>
      <c r="E91" s="23">
        <v>12779427</v>
      </c>
      <c r="F91" s="23">
        <v>28916046</v>
      </c>
      <c r="G91" s="1">
        <f t="shared" si="1"/>
        <v>0.44194932460682901</v>
      </c>
    </row>
    <row r="92" spans="1:7" x14ac:dyDescent="0.25">
      <c r="A92" s="5"/>
      <c r="B92" s="5"/>
      <c r="C92" s="5"/>
      <c r="D92" s="5">
        <v>2023</v>
      </c>
      <c r="E92" s="23">
        <v>6292521</v>
      </c>
      <c r="F92" s="23">
        <v>21563196</v>
      </c>
      <c r="G92" s="1">
        <f t="shared" si="1"/>
        <v>0.2918176415036064</v>
      </c>
    </row>
    <row r="93" spans="1:7" x14ac:dyDescent="0.25">
      <c r="A93" s="5"/>
      <c r="B93" s="5"/>
      <c r="C93" s="5"/>
      <c r="D93" s="5">
        <v>2024</v>
      </c>
      <c r="E93" s="23">
        <v>5139423</v>
      </c>
      <c r="F93" s="23">
        <v>22643812</v>
      </c>
      <c r="G93" s="1">
        <f t="shared" si="1"/>
        <v>0.22696810060072925</v>
      </c>
    </row>
    <row r="94" spans="1:7" x14ac:dyDescent="0.25">
      <c r="A94" s="4">
        <v>16</v>
      </c>
      <c r="B94" s="5" t="s">
        <v>33</v>
      </c>
      <c r="C94" s="5" t="s">
        <v>34</v>
      </c>
      <c r="D94" s="5">
        <v>2019</v>
      </c>
      <c r="E94" s="23">
        <v>480824</v>
      </c>
      <c r="F94" s="23">
        <v>33891924</v>
      </c>
      <c r="G94" s="1">
        <f t="shared" si="1"/>
        <v>1.418697858522284E-2</v>
      </c>
    </row>
    <row r="95" spans="1:7" x14ac:dyDescent="0.25">
      <c r="A95" s="5"/>
      <c r="B95" s="5"/>
      <c r="C95" s="5"/>
      <c r="D95" s="5">
        <v>2020</v>
      </c>
      <c r="E95" s="23">
        <v>606121</v>
      </c>
      <c r="F95" s="23">
        <v>34370884</v>
      </c>
      <c r="G95" s="1">
        <f t="shared" si="1"/>
        <v>1.763472245869498E-2</v>
      </c>
    </row>
    <row r="96" spans="1:7" x14ac:dyDescent="0.25">
      <c r="A96" s="5"/>
      <c r="B96" s="5"/>
      <c r="C96" s="5"/>
      <c r="D96" s="5">
        <v>2021</v>
      </c>
      <c r="E96" s="23">
        <v>2117236</v>
      </c>
      <c r="F96" s="23">
        <v>42875012</v>
      </c>
      <c r="G96" s="1">
        <f t="shared" si="1"/>
        <v>4.9381583846553792E-2</v>
      </c>
    </row>
    <row r="97" spans="1:7" x14ac:dyDescent="0.25">
      <c r="A97" s="5"/>
      <c r="B97" s="5"/>
      <c r="C97" s="5"/>
      <c r="D97" s="5">
        <v>2022</v>
      </c>
      <c r="E97" s="23">
        <v>2499083</v>
      </c>
      <c r="F97" s="23">
        <v>47239360</v>
      </c>
      <c r="G97" s="1">
        <f t="shared" si="1"/>
        <v>5.2902558375049959E-2</v>
      </c>
    </row>
    <row r="98" spans="1:7" x14ac:dyDescent="0.25">
      <c r="A98" s="5"/>
      <c r="B98" s="5"/>
      <c r="C98" s="5"/>
      <c r="D98" s="5">
        <v>2023</v>
      </c>
      <c r="E98" s="23">
        <v>2295601</v>
      </c>
      <c r="F98" s="23">
        <v>47800976</v>
      </c>
      <c r="G98" s="1">
        <f t="shared" si="1"/>
        <v>4.8024144946329131E-2</v>
      </c>
    </row>
    <row r="99" spans="1:7" x14ac:dyDescent="0.25">
      <c r="A99" s="5"/>
      <c r="B99" s="5"/>
      <c r="C99" s="5"/>
      <c r="D99" s="5">
        <v>2024</v>
      </c>
      <c r="E99" s="23">
        <v>771674</v>
      </c>
      <c r="F99" s="23">
        <v>48307082</v>
      </c>
      <c r="G99" s="1">
        <f t="shared" si="1"/>
        <v>1.5974345128111859E-2</v>
      </c>
    </row>
    <row r="100" spans="1:7" x14ac:dyDescent="0.25">
      <c r="A100" s="4">
        <v>17</v>
      </c>
      <c r="B100" s="5" t="s">
        <v>35</v>
      </c>
      <c r="C100" s="5" t="s">
        <v>36</v>
      </c>
      <c r="D100" s="5">
        <v>2019</v>
      </c>
      <c r="E100" s="23">
        <v>27592</v>
      </c>
      <c r="F100" s="23">
        <v>103958</v>
      </c>
      <c r="G100" s="1">
        <f t="shared" si="1"/>
        <v>0.26541487908578465</v>
      </c>
    </row>
    <row r="101" spans="1:7" x14ac:dyDescent="0.25">
      <c r="A101" s="5"/>
      <c r="B101" s="5"/>
      <c r="C101" s="5"/>
      <c r="D101" s="5">
        <v>2020</v>
      </c>
      <c r="E101" s="23">
        <v>29563</v>
      </c>
      <c r="F101" s="23">
        <v>126054</v>
      </c>
      <c r="G101" s="1">
        <f t="shared" si="1"/>
        <v>0.23452647278150635</v>
      </c>
    </row>
    <row r="102" spans="1:7" x14ac:dyDescent="0.25">
      <c r="A102" s="5"/>
      <c r="B102" s="5"/>
      <c r="C102" s="5"/>
      <c r="D102" s="5">
        <v>2021</v>
      </c>
      <c r="E102" s="23">
        <v>33948</v>
      </c>
      <c r="F102" s="23">
        <v>145399</v>
      </c>
      <c r="G102" s="1">
        <f t="shared" si="1"/>
        <v>0.23348166080922153</v>
      </c>
    </row>
    <row r="103" spans="1:7" x14ac:dyDescent="0.25">
      <c r="A103" s="5"/>
      <c r="B103" s="5"/>
      <c r="C103" s="5"/>
      <c r="D103" s="5">
        <v>2022</v>
      </c>
      <c r="E103" s="23">
        <v>27680</v>
      </c>
      <c r="F103" s="23">
        <v>149262</v>
      </c>
      <c r="G103" s="1">
        <f t="shared" si="1"/>
        <v>0.18544572630676259</v>
      </c>
    </row>
    <row r="104" spans="1:7" x14ac:dyDescent="0.25">
      <c r="A104" s="5"/>
      <c r="B104" s="5"/>
      <c r="C104" s="5"/>
      <c r="D104" s="5">
        <v>2023</v>
      </c>
      <c r="E104" s="23">
        <v>32208</v>
      </c>
      <c r="F104" s="23">
        <v>156562</v>
      </c>
      <c r="G104" s="1">
        <f t="shared" si="1"/>
        <v>0.20572041747039513</v>
      </c>
    </row>
    <row r="105" spans="1:7" x14ac:dyDescent="0.25">
      <c r="A105" s="5"/>
      <c r="B105" s="5"/>
      <c r="C105" s="5"/>
      <c r="D105" s="5">
        <v>2024</v>
      </c>
      <c r="E105" s="23">
        <v>30743</v>
      </c>
      <c r="F105" s="23">
        <v>162490</v>
      </c>
      <c r="G105" s="1">
        <f t="shared" si="1"/>
        <v>0.18919933534371347</v>
      </c>
    </row>
    <row r="106" spans="1:7" x14ac:dyDescent="0.25">
      <c r="A106" s="4">
        <v>18</v>
      </c>
      <c r="B106" s="5" t="s">
        <v>37</v>
      </c>
      <c r="C106" s="5" t="s">
        <v>38</v>
      </c>
      <c r="D106" s="5">
        <v>2019</v>
      </c>
      <c r="E106" s="23">
        <v>11134641</v>
      </c>
      <c r="F106" s="23">
        <v>61110074</v>
      </c>
      <c r="G106" s="1">
        <f t="shared" si="1"/>
        <v>0.1822063085703349</v>
      </c>
    </row>
    <row r="107" spans="1:7" x14ac:dyDescent="0.25">
      <c r="A107" s="5"/>
      <c r="B107" s="5"/>
      <c r="C107" s="5"/>
      <c r="D107" s="5">
        <v>2020</v>
      </c>
      <c r="E107" s="23">
        <v>5632425</v>
      </c>
      <c r="F107" s="23">
        <v>63147140</v>
      </c>
      <c r="G107" s="1">
        <f t="shared" si="1"/>
        <v>8.9195250964651765E-2</v>
      </c>
    </row>
    <row r="108" spans="1:7" x14ac:dyDescent="0.25">
      <c r="A108" s="5"/>
      <c r="B108" s="5"/>
      <c r="C108" s="5"/>
      <c r="D108" s="5">
        <v>2021</v>
      </c>
      <c r="E108" s="23">
        <v>10608267</v>
      </c>
      <c r="F108" s="23">
        <v>71822757</v>
      </c>
      <c r="G108" s="1">
        <f t="shared" si="1"/>
        <v>0.14770063755697932</v>
      </c>
    </row>
    <row r="109" spans="1:7" x14ac:dyDescent="0.25">
      <c r="A109" s="5"/>
      <c r="B109" s="5"/>
      <c r="C109" s="5"/>
      <c r="D109" s="5">
        <v>2022</v>
      </c>
      <c r="E109" s="23">
        <v>22993673</v>
      </c>
      <c r="F109" s="23">
        <v>89513825</v>
      </c>
      <c r="G109" s="1">
        <f t="shared" si="1"/>
        <v>0.25687286852058888</v>
      </c>
    </row>
    <row r="110" spans="1:7" x14ac:dyDescent="0.25">
      <c r="A110" s="5"/>
      <c r="B110" s="5"/>
      <c r="C110" s="5"/>
      <c r="D110" s="5">
        <v>2023</v>
      </c>
      <c r="E110" s="23">
        <v>22130096</v>
      </c>
      <c r="F110" s="23">
        <v>84041642</v>
      </c>
      <c r="G110" s="1">
        <f t="shared" si="1"/>
        <v>0.26332298457471831</v>
      </c>
    </row>
    <row r="111" spans="1:7" x14ac:dyDescent="0.25">
      <c r="A111" s="5"/>
      <c r="B111" s="5"/>
      <c r="C111" s="5"/>
      <c r="D111" s="5">
        <v>2024</v>
      </c>
      <c r="E111" s="23">
        <v>20118529</v>
      </c>
      <c r="F111" s="23">
        <v>98175173</v>
      </c>
      <c r="G111" s="1">
        <f t="shared" si="1"/>
        <v>0.20492481332322174</v>
      </c>
    </row>
    <row r="112" spans="1:7" x14ac:dyDescent="0.25">
      <c r="A112" s="4">
        <v>19</v>
      </c>
      <c r="B112" s="5" t="s">
        <v>39</v>
      </c>
      <c r="C112" s="5" t="s">
        <v>40</v>
      </c>
      <c r="D112" s="5">
        <v>2019</v>
      </c>
      <c r="E112" s="23">
        <v>7392837</v>
      </c>
      <c r="F112" s="23">
        <v>5281862</v>
      </c>
      <c r="G112" s="1">
        <f t="shared" si="1"/>
        <v>1.3996649287694378</v>
      </c>
    </row>
    <row r="113" spans="1:7" x14ac:dyDescent="0.25">
      <c r="A113" s="5"/>
      <c r="B113" s="5"/>
      <c r="C113" s="5"/>
      <c r="D113" s="5">
        <v>2020</v>
      </c>
      <c r="E113" s="23">
        <v>7163536</v>
      </c>
      <c r="F113" s="23">
        <v>4937368</v>
      </c>
      <c r="G113" s="1">
        <f t="shared" si="1"/>
        <v>1.4508815223009506</v>
      </c>
    </row>
    <row r="114" spans="1:7" x14ac:dyDescent="0.25">
      <c r="A114" s="5"/>
      <c r="B114" s="5"/>
      <c r="C114" s="5"/>
      <c r="D114" s="5">
        <v>2021</v>
      </c>
      <c r="E114" s="23">
        <v>5758148</v>
      </c>
      <c r="F114" s="23">
        <v>4321269</v>
      </c>
      <c r="G114" s="1">
        <f t="shared" si="1"/>
        <v>1.332513203875991</v>
      </c>
    </row>
    <row r="115" spans="1:7" x14ac:dyDescent="0.25">
      <c r="A115" s="5"/>
      <c r="B115" s="5"/>
      <c r="C115" s="5"/>
      <c r="D115" s="5">
        <v>2022</v>
      </c>
      <c r="E115" s="23">
        <v>5364761</v>
      </c>
      <c r="F115" s="23">
        <v>3997256</v>
      </c>
      <c r="G115" s="1">
        <f t="shared" si="1"/>
        <v>1.342110938103539</v>
      </c>
    </row>
    <row r="116" spans="1:7" x14ac:dyDescent="0.25">
      <c r="A116" s="5"/>
      <c r="B116" s="5"/>
      <c r="C116" s="5"/>
      <c r="D116" s="5">
        <v>2023</v>
      </c>
      <c r="E116" s="23">
        <v>4800940</v>
      </c>
      <c r="F116" s="23">
        <v>3381238</v>
      </c>
      <c r="G116" s="1">
        <f t="shared" si="1"/>
        <v>1.4198763884707317</v>
      </c>
    </row>
    <row r="117" spans="1:7" x14ac:dyDescent="0.25">
      <c r="A117" s="5"/>
      <c r="B117" s="5"/>
      <c r="C117" s="5"/>
      <c r="D117" s="5">
        <v>2024</v>
      </c>
      <c r="E117" s="23">
        <v>3368693</v>
      </c>
      <c r="F117" s="23">
        <v>2149267</v>
      </c>
      <c r="G117" s="1">
        <f t="shared" si="1"/>
        <v>1.5673683167331001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7"/>
  <sheetViews>
    <sheetView topLeftCell="B1" zoomScale="84" zoomScaleNormal="84" workbookViewId="0">
      <selection activeCell="N97" sqref="N97"/>
    </sheetView>
  </sheetViews>
  <sheetFormatPr defaultColWidth="8.7109375" defaultRowHeight="15.75" x14ac:dyDescent="0.25"/>
  <cols>
    <col min="1" max="1" width="4" style="1" hidden="1" customWidth="1"/>
    <col min="2" max="2" width="12.7109375" style="1" bestFit="1" customWidth="1"/>
    <col min="3" max="3" width="37.7109375" style="1" bestFit="1" customWidth="1"/>
    <col min="4" max="4" width="8.7109375" style="1"/>
    <col min="5" max="5" width="17.42578125" style="1" customWidth="1"/>
    <col min="6" max="6" width="21.28515625" style="1" customWidth="1"/>
    <col min="7" max="7" width="19.140625" style="24" customWidth="1"/>
    <col min="8" max="8" width="16.85546875" style="1" customWidth="1"/>
    <col min="9" max="9" width="12.85546875" style="1" customWidth="1"/>
    <col min="10" max="16384" width="8.7109375" style="1"/>
  </cols>
  <sheetData>
    <row r="1" spans="1:9" x14ac:dyDescent="0.25">
      <c r="A1" s="2" t="s">
        <v>41</v>
      </c>
    </row>
    <row r="3" spans="1:9" s="11" customFormat="1" ht="31.5" x14ac:dyDescent="0.25">
      <c r="A3" s="8" t="s">
        <v>0</v>
      </c>
      <c r="B3" s="8" t="s">
        <v>1</v>
      </c>
      <c r="C3" s="8" t="s">
        <v>2</v>
      </c>
      <c r="D3" s="9" t="s">
        <v>42</v>
      </c>
      <c r="E3" s="10" t="s">
        <v>44</v>
      </c>
      <c r="F3" s="10" t="s">
        <v>46</v>
      </c>
      <c r="G3" s="25" t="s">
        <v>280</v>
      </c>
      <c r="H3" s="11" t="s">
        <v>282</v>
      </c>
      <c r="I3" s="11" t="s">
        <v>283</v>
      </c>
    </row>
    <row r="4" spans="1:9" x14ac:dyDescent="0.25">
      <c r="A4" s="4">
        <v>1</v>
      </c>
      <c r="B4" s="5" t="s">
        <v>3</v>
      </c>
      <c r="C4" s="5" t="s">
        <v>4</v>
      </c>
      <c r="D4" s="5">
        <v>2019</v>
      </c>
      <c r="E4" s="22">
        <v>1995</v>
      </c>
      <c r="F4" s="22">
        <f>ROE!F4</f>
        <v>3983395</v>
      </c>
      <c r="G4" s="24">
        <f>342940+1154494</f>
        <v>1497434</v>
      </c>
      <c r="H4" s="35">
        <f>F4/G4</f>
        <v>2.6601472919674589</v>
      </c>
      <c r="I4" s="1">
        <f>E4/H4</f>
        <v>749.95847260941991</v>
      </c>
    </row>
    <row r="5" spans="1:9" x14ac:dyDescent="0.25">
      <c r="A5" s="4"/>
      <c r="B5" s="5"/>
      <c r="C5" s="5"/>
      <c r="D5" s="5">
        <v>2020</v>
      </c>
      <c r="E5" s="22">
        <v>1995</v>
      </c>
      <c r="F5" s="22">
        <f>ROE!F5</f>
        <v>3951714</v>
      </c>
      <c r="G5" s="24">
        <f t="shared" ref="G5:G9" si="0">342940+1154494</f>
        <v>1497434</v>
      </c>
      <c r="H5" s="35">
        <f t="shared" ref="H5:H68" si="1">F5/G5</f>
        <v>2.6389904329673293</v>
      </c>
      <c r="I5" s="1">
        <f t="shared" ref="I5:I68" si="2">E5/H5</f>
        <v>755.97091034422033</v>
      </c>
    </row>
    <row r="6" spans="1:9" x14ac:dyDescent="0.25">
      <c r="A6" s="4"/>
      <c r="B6" s="5"/>
      <c r="C6" s="5"/>
      <c r="D6" s="5">
        <v>2021</v>
      </c>
      <c r="E6" s="22">
        <v>1995</v>
      </c>
      <c r="F6" s="22">
        <f>ROE!F6</f>
        <v>4454315</v>
      </c>
      <c r="G6" s="24">
        <f t="shared" si="0"/>
        <v>1497434</v>
      </c>
      <c r="H6" s="35">
        <f t="shared" si="1"/>
        <v>2.9746319370336187</v>
      </c>
      <c r="I6" s="1">
        <f t="shared" si="2"/>
        <v>670.67120982687572</v>
      </c>
    </row>
    <row r="7" spans="1:9" x14ac:dyDescent="0.25">
      <c r="A7" s="4"/>
      <c r="B7" s="5"/>
      <c r="C7" s="5"/>
      <c r="D7" s="5">
        <v>2022</v>
      </c>
      <c r="E7" s="22">
        <v>1995</v>
      </c>
      <c r="F7" s="22">
        <f>ROE!F7</f>
        <v>6527338</v>
      </c>
      <c r="G7" s="24">
        <f t="shared" si="0"/>
        <v>1497434</v>
      </c>
      <c r="H7" s="35">
        <f t="shared" si="1"/>
        <v>4.359015489163462</v>
      </c>
      <c r="I7" s="1">
        <f t="shared" si="2"/>
        <v>457.6721521085625</v>
      </c>
    </row>
    <row r="8" spans="1:9" x14ac:dyDescent="0.25">
      <c r="A8" s="4"/>
      <c r="B8" s="5"/>
      <c r="C8" s="5"/>
      <c r="D8" s="5">
        <v>2023</v>
      </c>
      <c r="E8" s="22">
        <v>1995</v>
      </c>
      <c r="F8" s="22">
        <f>ROE!F8</f>
        <v>7408750</v>
      </c>
      <c r="G8" s="24">
        <f t="shared" si="0"/>
        <v>1497434</v>
      </c>
      <c r="H8" s="35">
        <f t="shared" si="1"/>
        <v>4.9476304130933313</v>
      </c>
      <c r="I8" s="1">
        <f t="shared" si="2"/>
        <v>403.2233278218323</v>
      </c>
    </row>
    <row r="9" spans="1:9" x14ac:dyDescent="0.25">
      <c r="A9" s="4"/>
      <c r="B9" s="5"/>
      <c r="C9" s="5"/>
      <c r="D9" s="5">
        <v>2024</v>
      </c>
      <c r="E9" s="22">
        <v>1995</v>
      </c>
      <c r="F9" s="22">
        <f>ROE!F9</f>
        <v>5370832</v>
      </c>
      <c r="G9" s="24">
        <f t="shared" si="0"/>
        <v>1497434</v>
      </c>
      <c r="H9" s="35">
        <f t="shared" si="1"/>
        <v>3.5866902982034601</v>
      </c>
      <c r="I9" s="1">
        <f t="shared" si="2"/>
        <v>556.22310100185598</v>
      </c>
    </row>
    <row r="10" spans="1:9" x14ac:dyDescent="0.25">
      <c r="A10" s="4">
        <v>2</v>
      </c>
      <c r="B10" s="5" t="s">
        <v>5</v>
      </c>
      <c r="C10" s="5" t="s">
        <v>6</v>
      </c>
      <c r="D10" s="5">
        <v>2019</v>
      </c>
      <c r="E10" s="22">
        <v>3300</v>
      </c>
      <c r="F10" s="22">
        <f>ROE!F10</f>
        <v>18133419175</v>
      </c>
      <c r="G10" s="24">
        <v>2403076</v>
      </c>
      <c r="H10" s="35">
        <f t="shared" si="1"/>
        <v>7545.9199688232911</v>
      </c>
      <c r="I10" s="1">
        <f t="shared" si="2"/>
        <v>0.43732242239969066</v>
      </c>
    </row>
    <row r="11" spans="1:9" x14ac:dyDescent="0.25">
      <c r="A11" s="5"/>
      <c r="B11" s="5"/>
      <c r="C11" s="5"/>
      <c r="D11" s="5">
        <v>2020</v>
      </c>
      <c r="E11" s="22">
        <v>3300</v>
      </c>
      <c r="F11" s="22">
        <f>ROE!F11</f>
        <v>19039449025</v>
      </c>
      <c r="G11" s="24">
        <v>2403076</v>
      </c>
      <c r="H11" s="35">
        <f t="shared" si="1"/>
        <v>7922.9491805502612</v>
      </c>
      <c r="I11" s="1">
        <f t="shared" si="2"/>
        <v>0.41651156971964948</v>
      </c>
    </row>
    <row r="12" spans="1:9" x14ac:dyDescent="0.25">
      <c r="A12" s="5"/>
      <c r="B12" s="5"/>
      <c r="C12" s="5"/>
      <c r="D12" s="5">
        <v>2021</v>
      </c>
      <c r="E12" s="22">
        <v>3300</v>
      </c>
      <c r="F12" s="22">
        <f>ROE!F12</f>
        <v>20837098</v>
      </c>
      <c r="G12" s="24">
        <v>2403076</v>
      </c>
      <c r="H12" s="35">
        <f t="shared" si="1"/>
        <v>8.6710108211309169</v>
      </c>
      <c r="I12" s="1">
        <f t="shared" si="2"/>
        <v>380.5784663488169</v>
      </c>
    </row>
    <row r="13" spans="1:9" x14ac:dyDescent="0.25">
      <c r="A13" s="5"/>
      <c r="B13" s="5"/>
      <c r="C13" s="5"/>
      <c r="D13" s="5">
        <v>2022</v>
      </c>
      <c r="E13" s="22">
        <v>3300</v>
      </c>
      <c r="F13" s="22">
        <f>ROE!F13</f>
        <v>23712060</v>
      </c>
      <c r="G13" s="24">
        <v>2403076</v>
      </c>
      <c r="H13" s="35">
        <f t="shared" si="1"/>
        <v>9.8673783101325139</v>
      </c>
      <c r="I13" s="1">
        <f t="shared" si="2"/>
        <v>334.43533796726223</v>
      </c>
    </row>
    <row r="14" spans="1:9" x14ac:dyDescent="0.25">
      <c r="A14" s="5"/>
      <c r="B14" s="5"/>
      <c r="C14" s="5"/>
      <c r="D14" s="5">
        <v>2023</v>
      </c>
      <c r="E14" s="22">
        <v>3300</v>
      </c>
      <c r="F14" s="22">
        <f>ROE!F14</f>
        <v>31165670</v>
      </c>
      <c r="G14" s="24">
        <v>2403076</v>
      </c>
      <c r="H14" s="35">
        <f t="shared" si="1"/>
        <v>12.969073803741537</v>
      </c>
      <c r="I14" s="1">
        <f t="shared" si="2"/>
        <v>254.45147818096004</v>
      </c>
    </row>
    <row r="15" spans="1:9" x14ac:dyDescent="0.25">
      <c r="A15" s="5"/>
      <c r="B15" s="5"/>
      <c r="C15" s="5"/>
      <c r="D15" s="5">
        <v>2024</v>
      </c>
      <c r="E15" s="22">
        <v>3300</v>
      </c>
      <c r="F15" s="22">
        <f>ROE!F15</f>
        <v>32199506</v>
      </c>
      <c r="G15" s="24">
        <v>2403076</v>
      </c>
      <c r="H15" s="35">
        <f t="shared" si="1"/>
        <v>13.399287413298623</v>
      </c>
      <c r="I15" s="1">
        <f t="shared" si="2"/>
        <v>246.28175351510049</v>
      </c>
    </row>
    <row r="16" spans="1:9" x14ac:dyDescent="0.25">
      <c r="A16" s="4">
        <v>3</v>
      </c>
      <c r="B16" s="5" t="s">
        <v>7</v>
      </c>
      <c r="C16" s="5" t="s">
        <v>8</v>
      </c>
      <c r="D16" s="5">
        <v>2019</v>
      </c>
      <c r="E16" s="22">
        <v>4580</v>
      </c>
      <c r="F16" s="22">
        <f>ROE!F16</f>
        <v>186763</v>
      </c>
      <c r="G16" s="24">
        <f>2024+1139</f>
        <v>3163</v>
      </c>
      <c r="H16" s="35">
        <f t="shared" si="1"/>
        <v>59.046158710085365</v>
      </c>
      <c r="I16" s="1">
        <f t="shared" si="2"/>
        <v>77.566434465070699</v>
      </c>
    </row>
    <row r="17" spans="1:9" x14ac:dyDescent="0.25">
      <c r="A17" s="5"/>
      <c r="B17" s="5"/>
      <c r="C17" s="5"/>
      <c r="D17" s="5">
        <v>2020</v>
      </c>
      <c r="E17" s="22">
        <v>4580</v>
      </c>
      <c r="F17" s="22">
        <f>ROE!F17</f>
        <v>195454</v>
      </c>
      <c r="G17" s="24">
        <f t="shared" ref="G17:G21" si="3">2024+1139</f>
        <v>3163</v>
      </c>
      <c r="H17" s="35">
        <f t="shared" si="1"/>
        <v>61.793866582358518</v>
      </c>
      <c r="I17" s="1">
        <f t="shared" si="2"/>
        <v>74.11738823457182</v>
      </c>
    </row>
    <row r="18" spans="1:9" x14ac:dyDescent="0.25">
      <c r="A18" s="5"/>
      <c r="B18" s="5"/>
      <c r="C18" s="5"/>
      <c r="D18" s="5">
        <v>2021</v>
      </c>
      <c r="E18" s="22">
        <v>4580</v>
      </c>
      <c r="F18" s="22">
        <f>ROE!F18</f>
        <v>215615</v>
      </c>
      <c r="G18" s="24">
        <f t="shared" si="3"/>
        <v>3163</v>
      </c>
      <c r="H18" s="35">
        <f t="shared" si="1"/>
        <v>68.167878596269361</v>
      </c>
      <c r="I18" s="1">
        <f t="shared" si="2"/>
        <v>67.187069545254275</v>
      </c>
    </row>
    <row r="19" spans="1:9" x14ac:dyDescent="0.25">
      <c r="A19" s="5"/>
      <c r="B19" s="5"/>
      <c r="C19" s="5"/>
      <c r="D19" s="5">
        <v>2022</v>
      </c>
      <c r="E19" s="22">
        <v>4580</v>
      </c>
      <c r="F19" s="22">
        <f>ROE!F19</f>
        <v>243720</v>
      </c>
      <c r="G19" s="24">
        <f t="shared" si="3"/>
        <v>3163</v>
      </c>
      <c r="H19" s="35">
        <f t="shared" si="1"/>
        <v>77.053430287701545</v>
      </c>
      <c r="I19" s="1">
        <f t="shared" si="2"/>
        <v>59.439274577383884</v>
      </c>
    </row>
    <row r="20" spans="1:9" x14ac:dyDescent="0.25">
      <c r="A20" s="5"/>
      <c r="B20" s="5"/>
      <c r="C20" s="5"/>
      <c r="D20" s="5">
        <v>2023</v>
      </c>
      <c r="E20" s="22">
        <v>4580</v>
      </c>
      <c r="F20" s="22">
        <f>ROE!F20</f>
        <v>250424</v>
      </c>
      <c r="G20" s="24">
        <f t="shared" si="3"/>
        <v>3163</v>
      </c>
      <c r="H20" s="35">
        <f t="shared" si="1"/>
        <v>79.172937085045845</v>
      </c>
      <c r="I20" s="1">
        <f t="shared" si="2"/>
        <v>57.848049707695743</v>
      </c>
    </row>
    <row r="21" spans="1:9" x14ac:dyDescent="0.25">
      <c r="A21" s="5"/>
      <c r="B21" s="5"/>
      <c r="C21" s="5"/>
      <c r="D21" s="5">
        <v>2024</v>
      </c>
      <c r="E21" s="22">
        <v>4580</v>
      </c>
      <c r="F21" s="22">
        <f>ROE!F21</f>
        <v>271496</v>
      </c>
      <c r="G21" s="24">
        <f t="shared" si="3"/>
        <v>3163</v>
      </c>
      <c r="H21" s="35">
        <f t="shared" si="1"/>
        <v>85.834966803667399</v>
      </c>
      <c r="I21" s="1">
        <f t="shared" si="2"/>
        <v>53.358207855732687</v>
      </c>
    </row>
    <row r="22" spans="1:9" x14ac:dyDescent="0.25">
      <c r="A22" s="4">
        <v>4</v>
      </c>
      <c r="B22" s="5" t="s">
        <v>9</v>
      </c>
      <c r="C22" s="5" t="s">
        <v>10</v>
      </c>
      <c r="D22" s="5">
        <v>2019</v>
      </c>
      <c r="E22" s="22">
        <v>9025</v>
      </c>
      <c r="F22" s="22">
        <f>ROE!F22</f>
        <v>174143156</v>
      </c>
      <c r="G22" s="24">
        <f>1540938+5548977</f>
        <v>7089915</v>
      </c>
      <c r="H22" s="35">
        <f t="shared" si="1"/>
        <v>24.562093621714787</v>
      </c>
      <c r="I22" s="1">
        <f t="shared" si="2"/>
        <v>367.43610455182056</v>
      </c>
    </row>
    <row r="23" spans="1:9" x14ac:dyDescent="0.25">
      <c r="A23" s="5"/>
      <c r="B23" s="5"/>
      <c r="C23" s="5"/>
      <c r="D23" s="5">
        <v>2020</v>
      </c>
      <c r="E23" s="22">
        <v>9025</v>
      </c>
      <c r="F23" s="22">
        <f>ROE!F23</f>
        <v>184714709</v>
      </c>
      <c r="G23" s="24">
        <f t="shared" ref="G23:G27" si="4">1540938+5548977</f>
        <v>7089915</v>
      </c>
      <c r="H23" s="35">
        <f t="shared" si="1"/>
        <v>26.05316269659086</v>
      </c>
      <c r="I23" s="1">
        <f t="shared" si="2"/>
        <v>346.40707944379244</v>
      </c>
    </row>
    <row r="24" spans="1:9" x14ac:dyDescent="0.25">
      <c r="A24" s="5"/>
      <c r="B24" s="5"/>
      <c r="C24" s="5"/>
      <c r="D24" s="5">
        <v>2021</v>
      </c>
      <c r="E24" s="22">
        <v>9025</v>
      </c>
      <c r="F24" s="22">
        <f>ROE!F24</f>
        <v>202848934</v>
      </c>
      <c r="G24" s="24">
        <f t="shared" si="4"/>
        <v>7089915</v>
      </c>
      <c r="H24" s="35">
        <f t="shared" si="1"/>
        <v>28.610911978493395</v>
      </c>
      <c r="I24" s="1">
        <f t="shared" si="2"/>
        <v>315.43908865205083</v>
      </c>
    </row>
    <row r="25" spans="1:9" x14ac:dyDescent="0.25">
      <c r="A25" s="5"/>
      <c r="B25" s="5"/>
      <c r="C25" s="5"/>
      <c r="D25" s="5">
        <v>2022</v>
      </c>
      <c r="E25" s="22">
        <v>9025</v>
      </c>
      <c r="F25" s="22">
        <f>ROE!F25</f>
        <v>221181655</v>
      </c>
      <c r="G25" s="24">
        <f t="shared" si="4"/>
        <v>7089915</v>
      </c>
      <c r="H25" s="35">
        <f t="shared" si="1"/>
        <v>31.196658210994066</v>
      </c>
      <c r="I25" s="1">
        <f t="shared" si="2"/>
        <v>289.29380637377</v>
      </c>
    </row>
    <row r="26" spans="1:9" x14ac:dyDescent="0.25">
      <c r="A26" s="5"/>
      <c r="B26" s="5"/>
      <c r="C26" s="5"/>
      <c r="D26" s="5">
        <v>2023</v>
      </c>
      <c r="E26" s="22">
        <v>9025</v>
      </c>
      <c r="F26" s="22">
        <f>ROE!F26</f>
        <v>242537593</v>
      </c>
      <c r="G26" s="24">
        <f t="shared" si="4"/>
        <v>7089915</v>
      </c>
      <c r="H26" s="35">
        <f t="shared" si="1"/>
        <v>34.208815338406737</v>
      </c>
      <c r="I26" s="1">
        <f t="shared" si="2"/>
        <v>263.82088683052115</v>
      </c>
    </row>
    <row r="27" spans="1:9" x14ac:dyDescent="0.25">
      <c r="A27" s="5"/>
      <c r="B27" s="5"/>
      <c r="C27" s="5"/>
      <c r="D27" s="5">
        <v>2024</v>
      </c>
      <c r="E27" s="22">
        <v>9025</v>
      </c>
      <c r="F27" s="22">
        <f>ROE!F27</f>
        <v>262835087</v>
      </c>
      <c r="G27" s="24">
        <f t="shared" si="4"/>
        <v>7089915</v>
      </c>
      <c r="H27" s="35">
        <f t="shared" si="1"/>
        <v>37.071683793106125</v>
      </c>
      <c r="I27" s="1">
        <f t="shared" si="2"/>
        <v>243.44726423455023</v>
      </c>
    </row>
    <row r="28" spans="1:9" x14ac:dyDescent="0.25">
      <c r="A28" s="4">
        <v>5</v>
      </c>
      <c r="B28" s="5" t="s">
        <v>11</v>
      </c>
      <c r="C28" s="5" t="s">
        <v>12</v>
      </c>
      <c r="D28" s="5">
        <v>2019</v>
      </c>
      <c r="E28" s="22">
        <v>4540</v>
      </c>
      <c r="F28" s="22">
        <f>ROE!F28</f>
        <v>125003948</v>
      </c>
      <c r="G28" s="24">
        <f>9054807+14568468</f>
        <v>23623275</v>
      </c>
      <c r="H28" s="35">
        <f t="shared" si="1"/>
        <v>5.2915587698996012</v>
      </c>
      <c r="I28" s="1">
        <f t="shared" si="2"/>
        <v>857.97024986762813</v>
      </c>
    </row>
    <row r="29" spans="1:9" x14ac:dyDescent="0.25">
      <c r="A29" s="5"/>
      <c r="B29" s="5"/>
      <c r="C29" s="5"/>
      <c r="D29" s="5">
        <v>2020</v>
      </c>
      <c r="E29" s="22">
        <v>4540</v>
      </c>
      <c r="F29" s="22">
        <f>ROE!F29</f>
        <v>112872199</v>
      </c>
      <c r="G29" s="24">
        <f t="shared" ref="G29:G33" si="5">9054807+14568468</f>
        <v>23623275</v>
      </c>
      <c r="H29" s="35">
        <f t="shared" si="1"/>
        <v>4.7780080873629922</v>
      </c>
      <c r="I29" s="1">
        <f t="shared" si="2"/>
        <v>950.18675502193423</v>
      </c>
    </row>
    <row r="30" spans="1:9" x14ac:dyDescent="0.25">
      <c r="A30" s="5"/>
      <c r="B30" s="5"/>
      <c r="C30" s="5"/>
      <c r="D30" s="5">
        <v>2021</v>
      </c>
      <c r="E30" s="22">
        <v>4540</v>
      </c>
      <c r="F30" s="22">
        <f>ROE!F30</f>
        <v>126519977</v>
      </c>
      <c r="G30" s="24">
        <f t="shared" si="5"/>
        <v>23623275</v>
      </c>
      <c r="H30" s="35">
        <f t="shared" si="1"/>
        <v>5.3557339953922565</v>
      </c>
      <c r="I30" s="1">
        <f t="shared" si="2"/>
        <v>847.68959845764118</v>
      </c>
    </row>
    <row r="31" spans="1:9" x14ac:dyDescent="0.25">
      <c r="A31" s="5"/>
      <c r="B31" s="5"/>
      <c r="C31" s="5"/>
      <c r="D31" s="5">
        <v>2022</v>
      </c>
      <c r="E31" s="22">
        <v>4540</v>
      </c>
      <c r="F31" s="22">
        <f>ROE!F31</f>
        <v>140197662</v>
      </c>
      <c r="G31" s="24">
        <f t="shared" si="5"/>
        <v>23623275</v>
      </c>
      <c r="H31" s="35">
        <f t="shared" si="1"/>
        <v>5.9347259006213156</v>
      </c>
      <c r="I31" s="1">
        <f t="shared" si="2"/>
        <v>764.9889946096248</v>
      </c>
    </row>
    <row r="32" spans="1:9" x14ac:dyDescent="0.25">
      <c r="A32" s="5"/>
      <c r="B32" s="5"/>
      <c r="C32" s="5"/>
      <c r="D32" s="5">
        <v>2023</v>
      </c>
      <c r="E32" s="22">
        <v>4540</v>
      </c>
      <c r="F32" s="22">
        <f>ROE!F32</f>
        <v>154732520</v>
      </c>
      <c r="G32" s="24">
        <f t="shared" si="5"/>
        <v>23623275</v>
      </c>
      <c r="H32" s="35">
        <f t="shared" si="1"/>
        <v>6.5500029102654054</v>
      </c>
      <c r="I32" s="1">
        <f t="shared" si="2"/>
        <v>693.12946302432101</v>
      </c>
    </row>
    <row r="33" spans="1:9" x14ac:dyDescent="0.25">
      <c r="A33" s="5"/>
      <c r="B33" s="5"/>
      <c r="C33" s="5"/>
      <c r="D33" s="5">
        <v>2024</v>
      </c>
      <c r="E33" s="22">
        <v>4540</v>
      </c>
      <c r="F33" s="22">
        <f>ROE!F33</f>
        <v>167186553</v>
      </c>
      <c r="G33" s="24">
        <f t="shared" si="5"/>
        <v>23623275</v>
      </c>
      <c r="H33" s="35">
        <f t="shared" si="1"/>
        <v>7.0771962397254402</v>
      </c>
      <c r="I33" s="1">
        <f t="shared" si="2"/>
        <v>641.49697792979794</v>
      </c>
    </row>
    <row r="34" spans="1:9" x14ac:dyDescent="0.25">
      <c r="A34" s="4">
        <v>6</v>
      </c>
      <c r="B34" s="5" t="s">
        <v>13</v>
      </c>
      <c r="C34" s="5" t="s">
        <v>14</v>
      </c>
      <c r="D34" s="5">
        <v>2019</v>
      </c>
      <c r="E34" s="22">
        <v>4000</v>
      </c>
      <c r="F34" s="22">
        <f>ROE!F34</f>
        <v>208784336</v>
      </c>
      <c r="G34" s="24">
        <f>7577950+75880223</f>
        <v>83458173</v>
      </c>
      <c r="H34" s="35">
        <f t="shared" si="1"/>
        <v>2.5016643486791881</v>
      </c>
      <c r="I34" s="1">
        <f t="shared" si="2"/>
        <v>1598.9355255080056</v>
      </c>
    </row>
    <row r="35" spans="1:9" x14ac:dyDescent="0.25">
      <c r="A35" s="5"/>
      <c r="B35" s="5"/>
      <c r="C35" s="5"/>
      <c r="D35" s="5">
        <v>2020</v>
      </c>
      <c r="E35" s="22">
        <v>4000</v>
      </c>
      <c r="F35" s="22">
        <f>ROE!F35</f>
        <v>199911376</v>
      </c>
      <c r="G35" s="24">
        <f t="shared" ref="G35:G39" si="6">7577950+75880223</f>
        <v>83458173</v>
      </c>
      <c r="H35" s="35">
        <f t="shared" si="1"/>
        <v>2.3953480985019886</v>
      </c>
      <c r="I35" s="1">
        <f t="shared" si="2"/>
        <v>1669.9034276068412</v>
      </c>
    </row>
    <row r="36" spans="1:9" x14ac:dyDescent="0.25">
      <c r="A36" s="5"/>
      <c r="B36" s="5"/>
      <c r="C36" s="5"/>
      <c r="D36" s="5">
        <v>2021</v>
      </c>
      <c r="E36" s="22">
        <v>4000</v>
      </c>
      <c r="F36" s="22">
        <f>ROE!F36</f>
        <v>291786804</v>
      </c>
      <c r="G36" s="24">
        <f t="shared" si="6"/>
        <v>83458173</v>
      </c>
      <c r="H36" s="35">
        <f t="shared" si="1"/>
        <v>3.4962040685937374</v>
      </c>
      <c r="I36" s="1">
        <f t="shared" si="2"/>
        <v>1144.0979764115721</v>
      </c>
    </row>
    <row r="37" spans="1:9" x14ac:dyDescent="0.25">
      <c r="A37" s="5"/>
      <c r="B37" s="5"/>
      <c r="C37" s="5"/>
      <c r="D37" s="5">
        <v>2022</v>
      </c>
      <c r="E37" s="22">
        <v>4000</v>
      </c>
      <c r="F37" s="22">
        <f>ROE!F37</f>
        <v>303395317</v>
      </c>
      <c r="G37" s="24">
        <f t="shared" si="6"/>
        <v>83458173</v>
      </c>
      <c r="H37" s="35">
        <f t="shared" si="1"/>
        <v>3.6352978515357628</v>
      </c>
      <c r="I37" s="1">
        <f t="shared" si="2"/>
        <v>1100.3224944305914</v>
      </c>
    </row>
    <row r="38" spans="1:9" x14ac:dyDescent="0.25">
      <c r="A38" s="5"/>
      <c r="B38" s="5"/>
      <c r="C38" s="5"/>
      <c r="D38" s="5">
        <v>2023</v>
      </c>
      <c r="E38" s="22">
        <v>4000</v>
      </c>
      <c r="F38" s="22">
        <f>ROE!F38</f>
        <v>316472142</v>
      </c>
      <c r="G38" s="24">
        <f t="shared" si="6"/>
        <v>83458173</v>
      </c>
      <c r="H38" s="35">
        <f t="shared" si="1"/>
        <v>3.791985022245814</v>
      </c>
      <c r="I38" s="1">
        <f t="shared" si="2"/>
        <v>1054.8564871785777</v>
      </c>
    </row>
    <row r="39" spans="1:9" x14ac:dyDescent="0.25">
      <c r="A39" s="5"/>
      <c r="B39" s="5"/>
      <c r="C39" s="5"/>
      <c r="D39" s="5">
        <v>2024</v>
      </c>
      <c r="E39" s="22">
        <v>4000</v>
      </c>
      <c r="F39" s="22">
        <f>ROE!F39</f>
        <v>323189047</v>
      </c>
      <c r="G39" s="24">
        <f t="shared" si="6"/>
        <v>83458173</v>
      </c>
      <c r="H39" s="35">
        <f t="shared" si="1"/>
        <v>3.8724673136566263</v>
      </c>
      <c r="I39" s="1">
        <f t="shared" si="2"/>
        <v>1032.9331860061459</v>
      </c>
    </row>
    <row r="40" spans="1:9" x14ac:dyDescent="0.25">
      <c r="A40" s="4">
        <v>7</v>
      </c>
      <c r="B40" s="5" t="s">
        <v>15</v>
      </c>
      <c r="C40" s="5" t="s">
        <v>16</v>
      </c>
      <c r="D40" s="5">
        <v>2019</v>
      </c>
      <c r="E40" s="22">
        <v>1160</v>
      </c>
      <c r="F40" s="22">
        <f>ROE!F40</f>
        <v>23836195</v>
      </c>
      <c r="G40" s="24">
        <f>5295000+2054454</f>
        <v>7349454</v>
      </c>
      <c r="H40" s="35">
        <f t="shared" si="1"/>
        <v>3.2432606558255892</v>
      </c>
      <c r="I40" s="1">
        <f t="shared" si="2"/>
        <v>357.66474640772151</v>
      </c>
    </row>
    <row r="41" spans="1:9" x14ac:dyDescent="0.25">
      <c r="A41" s="5"/>
      <c r="B41" s="5"/>
      <c r="C41" s="5"/>
      <c r="D41" s="5">
        <v>2020</v>
      </c>
      <c r="E41" s="22">
        <v>1160</v>
      </c>
      <c r="F41" s="22">
        <f>ROE!F41</f>
        <v>19987854</v>
      </c>
      <c r="G41" s="24">
        <f t="shared" ref="G41:G45" si="7">5295000+2054454</f>
        <v>7349454</v>
      </c>
      <c r="H41" s="35">
        <f t="shared" si="1"/>
        <v>2.7196379486149582</v>
      </c>
      <c r="I41" s="1">
        <f t="shared" si="2"/>
        <v>426.5273620669833</v>
      </c>
    </row>
    <row r="42" spans="1:9" x14ac:dyDescent="0.25">
      <c r="A42" s="5"/>
      <c r="B42" s="5"/>
      <c r="C42" s="5"/>
      <c r="D42" s="5">
        <v>2021</v>
      </c>
      <c r="E42" s="22">
        <v>1160</v>
      </c>
      <c r="F42" s="22">
        <f>ROE!F42</f>
        <v>21406647</v>
      </c>
      <c r="G42" s="24">
        <f t="shared" si="7"/>
        <v>7349454</v>
      </c>
      <c r="H42" s="35">
        <f t="shared" si="1"/>
        <v>2.9126853505035886</v>
      </c>
      <c r="I42" s="1">
        <f t="shared" si="2"/>
        <v>398.25791680499987</v>
      </c>
    </row>
    <row r="43" spans="1:9" x14ac:dyDescent="0.25">
      <c r="A43" s="5"/>
      <c r="B43" s="5"/>
      <c r="C43" s="5"/>
      <c r="D43" s="5">
        <v>2022</v>
      </c>
      <c r="E43" s="22">
        <v>1160</v>
      </c>
      <c r="F43" s="22">
        <f>ROE!F43</f>
        <v>25909354</v>
      </c>
      <c r="G43" s="24">
        <f t="shared" si="7"/>
        <v>7349454</v>
      </c>
      <c r="H43" s="35">
        <f t="shared" si="1"/>
        <v>3.5253440595723164</v>
      </c>
      <c r="I43" s="1">
        <f t="shared" si="2"/>
        <v>329.04589747779897</v>
      </c>
    </row>
    <row r="44" spans="1:9" x14ac:dyDescent="0.25">
      <c r="A44" s="5"/>
      <c r="B44" s="5"/>
      <c r="C44" s="5"/>
      <c r="D44" s="5">
        <v>2023</v>
      </c>
      <c r="E44" s="22">
        <v>1160</v>
      </c>
      <c r="F44" s="22">
        <f>ROE!F44</f>
        <v>30479152</v>
      </c>
      <c r="G44" s="24">
        <f t="shared" si="7"/>
        <v>7349454</v>
      </c>
      <c r="H44" s="35">
        <f t="shared" si="1"/>
        <v>4.1471314739843255</v>
      </c>
      <c r="I44" s="1">
        <f t="shared" si="2"/>
        <v>279.71141191854684</v>
      </c>
    </row>
    <row r="45" spans="1:9" x14ac:dyDescent="0.25">
      <c r="A45" s="5"/>
      <c r="B45" s="5"/>
      <c r="C45" s="5"/>
      <c r="D45" s="5">
        <v>2024</v>
      </c>
      <c r="E45" s="22">
        <v>1160</v>
      </c>
      <c r="F45" s="22">
        <f>ROE!F45</f>
        <v>32571889</v>
      </c>
      <c r="G45" s="24">
        <f t="shared" si="7"/>
        <v>7349454</v>
      </c>
      <c r="H45" s="35">
        <f t="shared" si="1"/>
        <v>4.4318787490880274</v>
      </c>
      <c r="I45" s="1">
        <f t="shared" si="2"/>
        <v>261.74001268394352</v>
      </c>
    </row>
    <row r="46" spans="1:9" x14ac:dyDescent="0.25">
      <c r="A46" s="4">
        <v>8</v>
      </c>
      <c r="B46" s="5" t="s">
        <v>17</v>
      </c>
      <c r="C46" s="5" t="s">
        <v>18</v>
      </c>
      <c r="D46" s="5">
        <v>2019</v>
      </c>
      <c r="E46" s="22">
        <v>5150</v>
      </c>
      <c r="F46" s="22">
        <f>ROE!F46</f>
        <v>209034525</v>
      </c>
      <c r="G46" s="24">
        <f>11666667+17643264</f>
        <v>29309931</v>
      </c>
      <c r="H46" s="35">
        <f t="shared" si="1"/>
        <v>7.1318668406281818</v>
      </c>
      <c r="I46" s="1">
        <f t="shared" si="2"/>
        <v>722.11107064730095</v>
      </c>
    </row>
    <row r="47" spans="1:9" x14ac:dyDescent="0.25">
      <c r="A47" s="5"/>
      <c r="B47" s="5"/>
      <c r="C47" s="5"/>
      <c r="D47" s="5">
        <v>2020</v>
      </c>
      <c r="E47" s="22">
        <v>5150</v>
      </c>
      <c r="F47" s="22">
        <f>ROE!F47</f>
        <v>193796083</v>
      </c>
      <c r="G47" s="24">
        <f t="shared" ref="G47:G51" si="8">11666667+17643264</f>
        <v>29309931</v>
      </c>
      <c r="H47" s="35">
        <f t="shared" si="1"/>
        <v>6.6119597142688598</v>
      </c>
      <c r="I47" s="1">
        <f t="shared" si="2"/>
        <v>778.89161800034935</v>
      </c>
    </row>
    <row r="48" spans="1:9" x14ac:dyDescent="0.25">
      <c r="A48" s="5"/>
      <c r="B48" s="5"/>
      <c r="C48" s="5"/>
      <c r="D48" s="5">
        <v>2021</v>
      </c>
      <c r="E48" s="22">
        <v>5150</v>
      </c>
      <c r="F48" s="22">
        <f>ROE!F48</f>
        <v>222111282</v>
      </c>
      <c r="G48" s="24">
        <f t="shared" si="8"/>
        <v>29309931</v>
      </c>
      <c r="H48" s="35">
        <f t="shared" si="1"/>
        <v>7.5780213198045399</v>
      </c>
      <c r="I48" s="1">
        <f t="shared" si="2"/>
        <v>679.59692677835244</v>
      </c>
    </row>
    <row r="49" spans="1:9" x14ac:dyDescent="0.25">
      <c r="A49" s="5"/>
      <c r="B49" s="5"/>
      <c r="C49" s="5"/>
      <c r="D49" s="5">
        <v>2022</v>
      </c>
      <c r="E49" s="22">
        <v>5150</v>
      </c>
      <c r="F49" s="22">
        <f>ROE!F49</f>
        <v>252245455</v>
      </c>
      <c r="G49" s="24">
        <f t="shared" si="8"/>
        <v>29309931</v>
      </c>
      <c r="H49" s="35">
        <f t="shared" si="1"/>
        <v>8.6061429144954324</v>
      </c>
      <c r="I49" s="1">
        <f t="shared" si="2"/>
        <v>598.40976976175841</v>
      </c>
    </row>
    <row r="50" spans="1:9" x14ac:dyDescent="0.25">
      <c r="A50" s="5"/>
      <c r="B50" s="5"/>
      <c r="C50" s="5"/>
      <c r="D50" s="5">
        <v>2023</v>
      </c>
      <c r="E50" s="22">
        <v>5150</v>
      </c>
      <c r="F50" s="22">
        <f>ROE!F50</f>
        <v>287494962</v>
      </c>
      <c r="G50" s="24">
        <f t="shared" si="8"/>
        <v>29309931</v>
      </c>
      <c r="H50" s="35">
        <f t="shared" si="1"/>
        <v>9.8087901332828107</v>
      </c>
      <c r="I50" s="1">
        <f t="shared" si="2"/>
        <v>525.0392688620401</v>
      </c>
    </row>
    <row r="51" spans="1:9" x14ac:dyDescent="0.25">
      <c r="A51" s="5"/>
      <c r="B51" s="5"/>
      <c r="C51" s="5"/>
      <c r="D51" s="5">
        <v>2024</v>
      </c>
      <c r="E51" s="22">
        <v>5150</v>
      </c>
      <c r="F51" s="22">
        <f>ROE!F51</f>
        <v>313474681</v>
      </c>
      <c r="G51" s="24">
        <f t="shared" si="8"/>
        <v>29309931</v>
      </c>
      <c r="H51" s="35">
        <f t="shared" si="1"/>
        <v>10.695169531446526</v>
      </c>
      <c r="I51" s="1">
        <f t="shared" si="2"/>
        <v>481.52579394442387</v>
      </c>
    </row>
    <row r="52" spans="1:9" x14ac:dyDescent="0.25">
      <c r="A52" s="4">
        <v>9</v>
      </c>
      <c r="B52" s="5" t="s">
        <v>19</v>
      </c>
      <c r="C52" s="5" t="s">
        <v>20</v>
      </c>
      <c r="D52" s="5">
        <v>2019</v>
      </c>
      <c r="E52" s="22">
        <v>2190</v>
      </c>
      <c r="F52" s="22">
        <f>ROE!F52</f>
        <v>19121966</v>
      </c>
      <c r="G52" s="24">
        <f>1070601+12232120</f>
        <v>13302721</v>
      </c>
      <c r="H52" s="35">
        <f t="shared" si="1"/>
        <v>1.4374477221615036</v>
      </c>
      <c r="I52" s="1">
        <f t="shared" si="2"/>
        <v>1523.5336675109661</v>
      </c>
    </row>
    <row r="53" spans="1:9" x14ac:dyDescent="0.25">
      <c r="A53" s="5"/>
      <c r="B53" s="5"/>
      <c r="C53" s="5"/>
      <c r="D53" s="5">
        <v>2020</v>
      </c>
      <c r="E53" s="22">
        <v>2190</v>
      </c>
      <c r="F53" s="22">
        <f>ROE!F53</f>
        <v>19137366</v>
      </c>
      <c r="G53" s="24">
        <f t="shared" ref="G53:G57" si="9">1070601+12232120</f>
        <v>13302721</v>
      </c>
      <c r="H53" s="35">
        <f t="shared" si="1"/>
        <v>1.4386053800572078</v>
      </c>
      <c r="I53" s="1">
        <f t="shared" si="2"/>
        <v>1522.307667105285</v>
      </c>
    </row>
    <row r="54" spans="1:9" x14ac:dyDescent="0.25">
      <c r="A54" s="5"/>
      <c r="B54" s="5"/>
      <c r="C54" s="5"/>
      <c r="D54" s="5">
        <v>2021</v>
      </c>
      <c r="E54" s="22">
        <v>2190</v>
      </c>
      <c r="F54" s="22">
        <f>ROE!F54</f>
        <v>20088745</v>
      </c>
      <c r="G54" s="24">
        <f t="shared" si="9"/>
        <v>13302721</v>
      </c>
      <c r="H54" s="35">
        <f t="shared" si="1"/>
        <v>1.5101230041583222</v>
      </c>
      <c r="I54" s="1">
        <f t="shared" si="2"/>
        <v>1450.2129919016843</v>
      </c>
    </row>
    <row r="55" spans="1:9" x14ac:dyDescent="0.25">
      <c r="A55" s="5"/>
      <c r="B55" s="5"/>
      <c r="C55" s="5"/>
      <c r="D55" s="5">
        <v>2022</v>
      </c>
      <c r="E55" s="22">
        <v>2190</v>
      </c>
      <c r="F55" s="22">
        <f>ROE!F55</f>
        <v>25774226</v>
      </c>
      <c r="G55" s="24">
        <f t="shared" si="9"/>
        <v>13302721</v>
      </c>
      <c r="H55" s="35">
        <f t="shared" si="1"/>
        <v>1.9375153399067755</v>
      </c>
      <c r="I55" s="1">
        <f t="shared" si="2"/>
        <v>1130.3136315325239</v>
      </c>
    </row>
    <row r="56" spans="1:9" x14ac:dyDescent="0.25">
      <c r="A56" s="5"/>
      <c r="B56" s="5"/>
      <c r="C56" s="5"/>
      <c r="D56" s="5">
        <v>2023</v>
      </c>
      <c r="E56" s="22">
        <v>2190</v>
      </c>
      <c r="F56" s="22">
        <f>ROE!F56</f>
        <v>26470018</v>
      </c>
      <c r="G56" s="24">
        <f t="shared" si="9"/>
        <v>13302721</v>
      </c>
      <c r="H56" s="35">
        <f t="shared" si="1"/>
        <v>1.9898198270865035</v>
      </c>
      <c r="I56" s="1">
        <f t="shared" si="2"/>
        <v>1100.6021601496457</v>
      </c>
    </row>
    <row r="57" spans="1:9" x14ac:dyDescent="0.25">
      <c r="A57" s="5"/>
      <c r="B57" s="5"/>
      <c r="C57" s="5"/>
      <c r="D57" s="5">
        <v>2024</v>
      </c>
      <c r="E57" s="22">
        <v>2190</v>
      </c>
      <c r="F57" s="22">
        <f>ROE!F57</f>
        <v>26222372</v>
      </c>
      <c r="G57" s="24">
        <f t="shared" si="9"/>
        <v>13302721</v>
      </c>
      <c r="H57" s="35">
        <f t="shared" si="1"/>
        <v>1.9712036357073113</v>
      </c>
      <c r="I57" s="1">
        <f t="shared" si="2"/>
        <v>1110.9963274870786</v>
      </c>
    </row>
    <row r="58" spans="1:9" x14ac:dyDescent="0.25">
      <c r="A58" s="4">
        <v>10</v>
      </c>
      <c r="B58" s="5" t="s">
        <v>21</v>
      </c>
      <c r="C58" s="5" t="s">
        <v>22</v>
      </c>
      <c r="D58" s="5">
        <v>2019</v>
      </c>
      <c r="E58" s="22">
        <v>3430</v>
      </c>
      <c r="F58" s="22">
        <f>ROE!F58</f>
        <v>1941693</v>
      </c>
      <c r="G58" s="24">
        <f>144698+380882</f>
        <v>525580</v>
      </c>
      <c r="H58" s="35">
        <f t="shared" si="1"/>
        <v>3.6943814452604742</v>
      </c>
      <c r="I58" s="1">
        <f t="shared" si="2"/>
        <v>928.43688471864505</v>
      </c>
    </row>
    <row r="59" spans="1:9" x14ac:dyDescent="0.25">
      <c r="A59" s="5"/>
      <c r="B59" s="5"/>
      <c r="C59" s="5"/>
      <c r="D59" s="5">
        <v>2020</v>
      </c>
      <c r="E59" s="22">
        <v>3430</v>
      </c>
      <c r="F59" s="22">
        <f>ROE!F59</f>
        <v>2020388</v>
      </c>
      <c r="G59" s="24">
        <f t="shared" ref="G59:G63" si="10">144698+380882</f>
        <v>525580</v>
      </c>
      <c r="H59" s="35">
        <f t="shared" si="1"/>
        <v>3.8441112675520377</v>
      </c>
      <c r="I59" s="1">
        <f t="shared" si="2"/>
        <v>892.27386026842373</v>
      </c>
    </row>
    <row r="60" spans="1:9" x14ac:dyDescent="0.25">
      <c r="A60" s="5"/>
      <c r="B60" s="5"/>
      <c r="C60" s="5"/>
      <c r="D60" s="5">
        <v>2021</v>
      </c>
      <c r="E60" s="22">
        <v>3430</v>
      </c>
      <c r="F60" s="22">
        <f>ROE!F60</f>
        <v>2154461</v>
      </c>
      <c r="G60" s="24">
        <f t="shared" si="10"/>
        <v>525580</v>
      </c>
      <c r="H60" s="35">
        <f t="shared" si="1"/>
        <v>4.0992065908139583</v>
      </c>
      <c r="I60" s="1">
        <f t="shared" si="2"/>
        <v>836.74728853295551</v>
      </c>
    </row>
    <row r="61" spans="1:9" x14ac:dyDescent="0.25">
      <c r="A61" s="5"/>
      <c r="B61" s="5"/>
      <c r="C61" s="5"/>
      <c r="D61" s="5">
        <v>2022</v>
      </c>
      <c r="E61" s="22">
        <v>3430</v>
      </c>
      <c r="F61" s="22">
        <f>ROE!F61</f>
        <v>2354780</v>
      </c>
      <c r="G61" s="24">
        <f t="shared" si="10"/>
        <v>525580</v>
      </c>
      <c r="H61" s="35">
        <f t="shared" si="1"/>
        <v>4.4803455230412119</v>
      </c>
      <c r="I61" s="1">
        <f t="shared" si="2"/>
        <v>765.56595520600649</v>
      </c>
    </row>
    <row r="62" spans="1:9" x14ac:dyDescent="0.25">
      <c r="A62" s="5"/>
      <c r="B62" s="5"/>
      <c r="C62" s="5"/>
      <c r="D62" s="5">
        <v>2023</v>
      </c>
      <c r="E62" s="22">
        <v>3430</v>
      </c>
      <c r="F62" s="22">
        <f>ROE!F62</f>
        <v>2564537</v>
      </c>
      <c r="G62" s="24">
        <f t="shared" si="10"/>
        <v>525580</v>
      </c>
      <c r="H62" s="35">
        <f t="shared" si="1"/>
        <v>4.8794417595798931</v>
      </c>
      <c r="I62" s="1">
        <f t="shared" si="2"/>
        <v>702.94926530597911</v>
      </c>
    </row>
    <row r="63" spans="1:9" x14ac:dyDescent="0.25">
      <c r="A63" s="5"/>
      <c r="B63" s="5"/>
      <c r="C63" s="5"/>
      <c r="D63" s="5">
        <v>2024</v>
      </c>
      <c r="E63" s="22">
        <v>3430</v>
      </c>
      <c r="F63" s="22">
        <f>ROE!F63</f>
        <v>2732776</v>
      </c>
      <c r="G63" s="24">
        <f t="shared" si="10"/>
        <v>525580</v>
      </c>
      <c r="H63" s="35">
        <f t="shared" si="1"/>
        <v>5.1995433616195443</v>
      </c>
      <c r="I63" s="1">
        <f t="shared" si="2"/>
        <v>659.67331387570732</v>
      </c>
    </row>
    <row r="64" spans="1:9" x14ac:dyDescent="0.25">
      <c r="A64" s="4">
        <v>11</v>
      </c>
      <c r="B64" s="5" t="s">
        <v>23</v>
      </c>
      <c r="C64" s="5" t="s">
        <v>24</v>
      </c>
      <c r="D64" s="5">
        <v>2019</v>
      </c>
      <c r="E64" s="22">
        <v>5650</v>
      </c>
      <c r="F64" s="22">
        <f>ROE!F64</f>
        <v>23080261</v>
      </c>
      <c r="G64" s="24">
        <f>1840616+2698863</f>
        <v>4539479</v>
      </c>
      <c r="H64" s="35">
        <f t="shared" si="1"/>
        <v>5.0843413968871758</v>
      </c>
      <c r="I64" s="1">
        <f t="shared" si="2"/>
        <v>1111.255039533565</v>
      </c>
    </row>
    <row r="65" spans="1:9" x14ac:dyDescent="0.25">
      <c r="A65" s="5"/>
      <c r="B65" s="5"/>
      <c r="C65" s="5"/>
      <c r="D65" s="5">
        <v>2020</v>
      </c>
      <c r="E65" s="22">
        <v>5650</v>
      </c>
      <c r="F65" s="22">
        <f>ROE!F65</f>
        <v>22176248</v>
      </c>
      <c r="G65" s="24">
        <f t="shared" ref="G65:G69" si="11">1840616+2698863</f>
        <v>4539479</v>
      </c>
      <c r="H65" s="35">
        <f t="shared" si="1"/>
        <v>4.8851967373348355</v>
      </c>
      <c r="I65" s="1">
        <f t="shared" si="2"/>
        <v>1156.5552635414249</v>
      </c>
    </row>
    <row r="66" spans="1:9" x14ac:dyDescent="0.25">
      <c r="A66" s="5"/>
      <c r="B66" s="5"/>
      <c r="C66" s="5"/>
      <c r="D66" s="5">
        <v>2021</v>
      </c>
      <c r="E66" s="22">
        <v>5650</v>
      </c>
      <c r="F66" s="22">
        <f>ROE!F66</f>
        <v>20620964</v>
      </c>
      <c r="G66" s="24">
        <f t="shared" si="11"/>
        <v>4539479</v>
      </c>
      <c r="H66" s="35">
        <f t="shared" si="1"/>
        <v>4.5425838515829682</v>
      </c>
      <c r="I66" s="1">
        <f t="shared" si="2"/>
        <v>1243.7855160408601</v>
      </c>
    </row>
    <row r="67" spans="1:9" x14ac:dyDescent="0.25">
      <c r="A67" s="5"/>
      <c r="B67" s="5"/>
      <c r="C67" s="5"/>
      <c r="D67" s="5">
        <v>2022</v>
      </c>
      <c r="E67" s="22">
        <v>5650</v>
      </c>
      <c r="F67" s="22">
        <f>ROE!F67</f>
        <v>19566906</v>
      </c>
      <c r="G67" s="24">
        <f t="shared" si="11"/>
        <v>4539479</v>
      </c>
      <c r="H67" s="35">
        <f t="shared" si="1"/>
        <v>4.3103858394322341</v>
      </c>
      <c r="I67" s="1">
        <f t="shared" si="2"/>
        <v>1310.7875281866229</v>
      </c>
    </row>
    <row r="68" spans="1:9" x14ac:dyDescent="0.25">
      <c r="A68" s="5"/>
      <c r="B68" s="5"/>
      <c r="C68" s="5"/>
      <c r="D68" s="5">
        <v>2023</v>
      </c>
      <c r="E68" s="22">
        <v>5650</v>
      </c>
      <c r="F68" s="22">
        <f>ROE!F68</f>
        <v>20969511</v>
      </c>
      <c r="G68" s="24">
        <f t="shared" si="11"/>
        <v>4539479</v>
      </c>
      <c r="H68" s="35">
        <f t="shared" si="1"/>
        <v>4.61936512978692</v>
      </c>
      <c r="I68" s="1">
        <f t="shared" si="2"/>
        <v>1223.1118002704022</v>
      </c>
    </row>
    <row r="69" spans="1:9" x14ac:dyDescent="0.25">
      <c r="A69" s="5"/>
      <c r="B69" s="5"/>
      <c r="C69" s="5"/>
      <c r="D69" s="5">
        <v>2024</v>
      </c>
      <c r="E69" s="22">
        <v>5650</v>
      </c>
      <c r="F69" s="22">
        <f>ROE!F69</f>
        <v>22114350</v>
      </c>
      <c r="G69" s="24">
        <f t="shared" si="11"/>
        <v>4539479</v>
      </c>
      <c r="H69" s="35">
        <f t="shared" ref="H69:H117" si="12">F69/G69</f>
        <v>4.8715612518529108</v>
      </c>
      <c r="I69" s="1">
        <f t="shared" ref="I69:I117" si="13">E69/H69</f>
        <v>1159.7924582906574</v>
      </c>
    </row>
    <row r="70" spans="1:9" x14ac:dyDescent="0.25">
      <c r="A70" s="4">
        <v>12</v>
      </c>
      <c r="B70" s="5" t="s">
        <v>25</v>
      </c>
      <c r="C70" s="5" t="s">
        <v>26</v>
      </c>
      <c r="D70" s="5">
        <v>2019</v>
      </c>
      <c r="E70" s="22">
        <v>22950</v>
      </c>
      <c r="F70" s="22">
        <f>ROE!F70</f>
        <v>884465</v>
      </c>
      <c r="G70" s="24">
        <f>63892+329028</f>
        <v>392920</v>
      </c>
      <c r="H70" s="35">
        <f t="shared" si="12"/>
        <v>2.2510052936984626</v>
      </c>
      <c r="I70" s="1">
        <f t="shared" si="13"/>
        <v>10195.444703860527</v>
      </c>
    </row>
    <row r="71" spans="1:9" x14ac:dyDescent="0.25">
      <c r="A71" s="5"/>
      <c r="B71" s="5"/>
      <c r="C71" s="5"/>
      <c r="D71" s="5">
        <v>2020</v>
      </c>
      <c r="E71" s="22">
        <v>22950</v>
      </c>
      <c r="F71" s="22">
        <f>ROE!F71</f>
        <v>846290</v>
      </c>
      <c r="G71" s="24">
        <f t="shared" ref="G71:G75" si="14">63892+329028</f>
        <v>392920</v>
      </c>
      <c r="H71" s="35">
        <f t="shared" si="12"/>
        <v>2.1538481115748751</v>
      </c>
      <c r="I71" s="1">
        <f t="shared" si="13"/>
        <v>10655.347457727257</v>
      </c>
    </row>
    <row r="72" spans="1:9" x14ac:dyDescent="0.25">
      <c r="A72" s="5"/>
      <c r="B72" s="5"/>
      <c r="C72" s="5"/>
      <c r="D72" s="5">
        <v>2021</v>
      </c>
      <c r="E72" s="22">
        <v>22950</v>
      </c>
      <c r="F72" s="22">
        <f>ROE!F72</f>
        <v>1201559</v>
      </c>
      <c r="G72" s="24">
        <f t="shared" si="14"/>
        <v>392920</v>
      </c>
      <c r="H72" s="35">
        <f t="shared" si="12"/>
        <v>3.058024534256337</v>
      </c>
      <c r="I72" s="1">
        <f t="shared" si="13"/>
        <v>7504.8449555951893</v>
      </c>
    </row>
    <row r="73" spans="1:9" x14ac:dyDescent="0.25">
      <c r="A73" s="5"/>
      <c r="B73" s="5"/>
      <c r="C73" s="5"/>
      <c r="D73" s="5">
        <v>2022</v>
      </c>
      <c r="E73" s="22">
        <v>22950</v>
      </c>
      <c r="F73" s="22">
        <f>ROE!F73</f>
        <v>1950280</v>
      </c>
      <c r="G73" s="24">
        <f t="shared" si="14"/>
        <v>392920</v>
      </c>
      <c r="H73" s="35">
        <f t="shared" si="12"/>
        <v>4.9635549221215518</v>
      </c>
      <c r="I73" s="1">
        <f t="shared" si="13"/>
        <v>4623.7022376274172</v>
      </c>
    </row>
    <row r="74" spans="1:9" x14ac:dyDescent="0.25">
      <c r="A74" s="5"/>
      <c r="B74" s="5"/>
      <c r="C74" s="5"/>
      <c r="D74" s="5">
        <v>2023</v>
      </c>
      <c r="E74" s="22">
        <v>22950</v>
      </c>
      <c r="F74" s="22">
        <f>ROE!F74</f>
        <v>1788540</v>
      </c>
      <c r="G74" s="24">
        <f t="shared" si="14"/>
        <v>392920</v>
      </c>
      <c r="H74" s="35">
        <f t="shared" si="12"/>
        <v>4.5519189656927619</v>
      </c>
      <c r="I74" s="1">
        <f t="shared" si="13"/>
        <v>5041.8296487637963</v>
      </c>
    </row>
    <row r="75" spans="1:9" x14ac:dyDescent="0.25">
      <c r="A75" s="5"/>
      <c r="B75" s="5"/>
      <c r="C75" s="5"/>
      <c r="D75" s="5">
        <v>2024</v>
      </c>
      <c r="E75" s="22">
        <v>22950</v>
      </c>
      <c r="F75" s="22">
        <f>ROE!F75</f>
        <v>1933810</v>
      </c>
      <c r="G75" s="24">
        <f t="shared" si="14"/>
        <v>392920</v>
      </c>
      <c r="H75" s="35">
        <f t="shared" si="12"/>
        <v>4.9216379924666596</v>
      </c>
      <c r="I75" s="1">
        <f t="shared" si="13"/>
        <v>4663.0816884802543</v>
      </c>
    </row>
    <row r="76" spans="1:9" x14ac:dyDescent="0.25">
      <c r="A76" s="4">
        <v>13</v>
      </c>
      <c r="B76" s="5" t="s">
        <v>27</v>
      </c>
      <c r="C76" s="5" t="s">
        <v>28</v>
      </c>
      <c r="D76" s="5">
        <v>2019</v>
      </c>
      <c r="E76" s="22">
        <v>1530</v>
      </c>
      <c r="F76" s="22">
        <f>ROE!F76</f>
        <v>16705582476031</v>
      </c>
      <c r="G76" s="24">
        <f>468751221100-34118673814</f>
        <v>434632547286</v>
      </c>
      <c r="H76" s="35">
        <f t="shared" si="12"/>
        <v>38.436105580096545</v>
      </c>
      <c r="I76" s="1">
        <f t="shared" si="13"/>
        <v>39.806322126253171</v>
      </c>
    </row>
    <row r="77" spans="1:9" x14ac:dyDescent="0.25">
      <c r="A77" s="5"/>
      <c r="B77" s="5"/>
      <c r="C77" s="5"/>
      <c r="D77" s="5">
        <v>2020</v>
      </c>
      <c r="E77" s="22">
        <v>1530</v>
      </c>
      <c r="F77" s="22">
        <f>ROE!F77</f>
        <v>18276082144080</v>
      </c>
      <c r="G77" s="24">
        <f t="shared" ref="G77:G81" si="15">468751221100-34118673814</f>
        <v>434632547286</v>
      </c>
      <c r="H77" s="35">
        <f t="shared" si="12"/>
        <v>42.049501948720476</v>
      </c>
      <c r="I77" s="1">
        <f t="shared" si="13"/>
        <v>36.385686609697323</v>
      </c>
    </row>
    <row r="78" spans="1:9" x14ac:dyDescent="0.25">
      <c r="A78" s="5"/>
      <c r="B78" s="5"/>
      <c r="C78" s="5"/>
      <c r="D78" s="5">
        <v>2021</v>
      </c>
      <c r="E78" s="22">
        <v>1530</v>
      </c>
      <c r="F78" s="22">
        <f>ROE!F78</f>
        <v>21265877793123</v>
      </c>
      <c r="G78" s="24">
        <f t="shared" si="15"/>
        <v>434632547286</v>
      </c>
      <c r="H78" s="35">
        <f t="shared" si="12"/>
        <v>48.928406135055219</v>
      </c>
      <c r="I78" s="1">
        <f t="shared" si="13"/>
        <v>31.270178631545839</v>
      </c>
    </row>
    <row r="79" spans="1:9" x14ac:dyDescent="0.25">
      <c r="A79" s="5"/>
      <c r="B79" s="5"/>
      <c r="C79" s="5"/>
      <c r="D79" s="5">
        <v>2022</v>
      </c>
      <c r="E79" s="22">
        <v>1530</v>
      </c>
      <c r="F79" s="22">
        <f>ROE!F79</f>
        <v>22097328202389</v>
      </c>
      <c r="G79" s="24">
        <f t="shared" si="15"/>
        <v>434632547286</v>
      </c>
      <c r="H79" s="35">
        <f t="shared" si="12"/>
        <v>50.841402330250155</v>
      </c>
      <c r="I79" s="1">
        <f t="shared" si="13"/>
        <v>30.093583769810071</v>
      </c>
    </row>
    <row r="80" spans="1:9" x14ac:dyDescent="0.25">
      <c r="A80" s="5"/>
      <c r="B80" s="5"/>
      <c r="C80" s="5"/>
      <c r="D80" s="5">
        <v>2023</v>
      </c>
      <c r="E80" s="22">
        <v>1530</v>
      </c>
      <c r="F80" s="22">
        <f>ROE!F80</f>
        <v>23120022010215</v>
      </c>
      <c r="G80" s="24">
        <f t="shared" si="15"/>
        <v>434632547286</v>
      </c>
      <c r="H80" s="35">
        <f t="shared" si="12"/>
        <v>53.194410208311893</v>
      </c>
      <c r="I80" s="1">
        <f t="shared" si="13"/>
        <v>28.762420600368454</v>
      </c>
    </row>
    <row r="81" spans="1:9" x14ac:dyDescent="0.25">
      <c r="A81" s="5"/>
      <c r="B81" s="5"/>
      <c r="C81" s="5"/>
      <c r="D81" s="5">
        <v>2024</v>
      </c>
      <c r="E81" s="22">
        <v>1530</v>
      </c>
      <c r="F81" s="22">
        <f>ROE!F81</f>
        <v>24590433810486</v>
      </c>
      <c r="G81" s="24">
        <f t="shared" si="15"/>
        <v>434632547286</v>
      </c>
      <c r="H81" s="35">
        <f t="shared" si="12"/>
        <v>56.577525001377374</v>
      </c>
      <c r="I81" s="1">
        <f t="shared" si="13"/>
        <v>27.042540301343198</v>
      </c>
    </row>
    <row r="82" spans="1:9" x14ac:dyDescent="0.25">
      <c r="A82" s="4">
        <v>14</v>
      </c>
      <c r="B82" s="5" t="s">
        <v>29</v>
      </c>
      <c r="C82" s="5" t="s">
        <v>30</v>
      </c>
      <c r="D82" s="5">
        <v>2019</v>
      </c>
      <c r="E82" s="22">
        <v>1670</v>
      </c>
      <c r="F82" s="22">
        <f>ROE!F82</f>
        <v>3234300881</v>
      </c>
      <c r="G82" s="24">
        <f>344018831-467574628</f>
        <v>-123555797</v>
      </c>
      <c r="H82" s="35">
        <f t="shared" si="12"/>
        <v>-26.176844466472101</v>
      </c>
      <c r="I82" s="1">
        <f t="shared" si="13"/>
        <v>-63.796841599413334</v>
      </c>
    </row>
    <row r="83" spans="1:9" x14ac:dyDescent="0.25">
      <c r="A83" s="5"/>
      <c r="B83" s="5"/>
      <c r="C83" s="5"/>
      <c r="D83" s="5">
        <v>2020</v>
      </c>
      <c r="E83" s="22">
        <v>1670</v>
      </c>
      <c r="F83" s="22">
        <f>ROE!F83</f>
        <v>2955438855</v>
      </c>
      <c r="G83" s="24">
        <f t="shared" ref="G83:G87" si="16">344018831-467574628</f>
        <v>-123555797</v>
      </c>
      <c r="H83" s="35">
        <f t="shared" si="12"/>
        <v>-23.91987204776802</v>
      </c>
      <c r="I83" s="1">
        <f t="shared" si="13"/>
        <v>-69.816426971892142</v>
      </c>
    </row>
    <row r="84" spans="1:9" x14ac:dyDescent="0.25">
      <c r="A84" s="5"/>
      <c r="B84" s="5"/>
      <c r="C84" s="5"/>
      <c r="D84" s="5">
        <v>2021</v>
      </c>
      <c r="E84" s="22">
        <v>1670</v>
      </c>
      <c r="F84" s="22">
        <f>ROE!F84</f>
        <v>3284924558</v>
      </c>
      <c r="G84" s="24">
        <f t="shared" si="16"/>
        <v>-123555797</v>
      </c>
      <c r="H84" s="35">
        <f t="shared" si="12"/>
        <v>-26.586567670313357</v>
      </c>
      <c r="I84" s="1">
        <f t="shared" si="13"/>
        <v>-62.813674209805093</v>
      </c>
    </row>
    <row r="85" spans="1:9" x14ac:dyDescent="0.25">
      <c r="A85" s="5"/>
      <c r="B85" s="5"/>
      <c r="C85" s="5"/>
      <c r="D85" s="5">
        <v>2022</v>
      </c>
      <c r="E85" s="22">
        <v>1670</v>
      </c>
      <c r="F85" s="22">
        <f>ROE!F85</f>
        <v>3441770638</v>
      </c>
      <c r="G85" s="24">
        <f t="shared" si="16"/>
        <v>-123555797</v>
      </c>
      <c r="H85" s="35">
        <f t="shared" si="12"/>
        <v>-27.856002887505149</v>
      </c>
      <c r="I85" s="1">
        <f t="shared" si="13"/>
        <v>-59.951171269768963</v>
      </c>
    </row>
    <row r="86" spans="1:9" x14ac:dyDescent="0.25">
      <c r="A86" s="5"/>
      <c r="B86" s="5"/>
      <c r="C86" s="5"/>
      <c r="D86" s="5">
        <v>2023</v>
      </c>
      <c r="E86" s="22">
        <v>1670</v>
      </c>
      <c r="F86" s="22">
        <f>ROE!F86</f>
        <v>3540403379</v>
      </c>
      <c r="G86" s="24">
        <f t="shared" si="16"/>
        <v>-123555797</v>
      </c>
      <c r="H86" s="35">
        <f t="shared" si="12"/>
        <v>-28.654287900388841</v>
      </c>
      <c r="I86" s="1">
        <f t="shared" si="13"/>
        <v>-58.280980696691401</v>
      </c>
    </row>
    <row r="87" spans="1:9" x14ac:dyDescent="0.25">
      <c r="A87" s="5"/>
      <c r="B87" s="5"/>
      <c r="C87" s="5"/>
      <c r="D87" s="5">
        <v>2024</v>
      </c>
      <c r="E87" s="22">
        <v>1670</v>
      </c>
      <c r="F87" s="22">
        <f>ROE!F87</f>
        <v>3671527284</v>
      </c>
      <c r="G87" s="24">
        <f t="shared" si="16"/>
        <v>-123555797</v>
      </c>
      <c r="H87" s="35">
        <f t="shared" si="12"/>
        <v>-29.715540453354851</v>
      </c>
      <c r="I87" s="1">
        <f t="shared" si="13"/>
        <v>-56.199549950014756</v>
      </c>
    </row>
    <row r="88" spans="1:9" x14ac:dyDescent="0.25">
      <c r="A88" s="4">
        <v>15</v>
      </c>
      <c r="B88" s="5" t="s">
        <v>31</v>
      </c>
      <c r="C88" s="5" t="s">
        <v>32</v>
      </c>
      <c r="D88" s="5">
        <v>2019</v>
      </c>
      <c r="E88" s="22">
        <v>2970</v>
      </c>
      <c r="F88" s="22">
        <f>ROE!F88</f>
        <v>18422826</v>
      </c>
      <c r="G88" s="24">
        <f>1152066+594303</f>
        <v>1746369</v>
      </c>
      <c r="H88" s="35">
        <f t="shared" si="12"/>
        <v>10.549217261644017</v>
      </c>
      <c r="I88" s="1">
        <f t="shared" si="13"/>
        <v>281.53747584653951</v>
      </c>
    </row>
    <row r="89" spans="1:9" x14ac:dyDescent="0.25">
      <c r="A89" s="5"/>
      <c r="B89" s="5"/>
      <c r="C89" s="5"/>
      <c r="D89" s="5">
        <v>2020</v>
      </c>
      <c r="E89" s="22">
        <v>2970</v>
      </c>
      <c r="F89" s="22">
        <f>ROE!F89</f>
        <v>16939196</v>
      </c>
      <c r="G89" s="24">
        <f t="shared" ref="G89:G93" si="17">1152066+594303</f>
        <v>1746369</v>
      </c>
      <c r="H89" s="35">
        <f t="shared" si="12"/>
        <v>9.6996659926968469</v>
      </c>
      <c r="I89" s="1">
        <f t="shared" si="13"/>
        <v>306.19611048836083</v>
      </c>
    </row>
    <row r="90" spans="1:9" x14ac:dyDescent="0.25">
      <c r="A90" s="5"/>
      <c r="B90" s="5"/>
      <c r="C90" s="5"/>
      <c r="D90" s="5">
        <v>2021</v>
      </c>
      <c r="E90" s="22">
        <v>2970</v>
      </c>
      <c r="F90" s="22">
        <f>ROE!F90</f>
        <v>24253724</v>
      </c>
      <c r="G90" s="24">
        <f t="shared" si="17"/>
        <v>1746369</v>
      </c>
      <c r="H90" s="35">
        <f t="shared" si="12"/>
        <v>13.88808665293532</v>
      </c>
      <c r="I90" s="1">
        <f t="shared" si="13"/>
        <v>213.85235232329683</v>
      </c>
    </row>
    <row r="91" spans="1:9" x14ac:dyDescent="0.25">
      <c r="A91" s="5"/>
      <c r="B91" s="5"/>
      <c r="C91" s="5"/>
      <c r="D91" s="5">
        <v>2022</v>
      </c>
      <c r="E91" s="22">
        <v>2970</v>
      </c>
      <c r="F91" s="22">
        <f>ROE!F91</f>
        <v>28916046</v>
      </c>
      <c r="G91" s="24">
        <f t="shared" si="17"/>
        <v>1746369</v>
      </c>
      <c r="H91" s="35">
        <f t="shared" si="12"/>
        <v>16.557809947382253</v>
      </c>
      <c r="I91" s="1">
        <f t="shared" si="13"/>
        <v>179.37154789420381</v>
      </c>
    </row>
    <row r="92" spans="1:9" x14ac:dyDescent="0.25">
      <c r="A92" s="5"/>
      <c r="B92" s="5"/>
      <c r="C92" s="5"/>
      <c r="D92" s="5">
        <v>2023</v>
      </c>
      <c r="E92" s="22">
        <v>2970</v>
      </c>
      <c r="F92" s="22">
        <f>ROE!F92</f>
        <v>21563196</v>
      </c>
      <c r="G92" s="24">
        <f t="shared" si="17"/>
        <v>1746369</v>
      </c>
      <c r="H92" s="35">
        <f t="shared" si="12"/>
        <v>12.347445471146132</v>
      </c>
      <c r="I92" s="1">
        <f t="shared" si="13"/>
        <v>240.53558340795121</v>
      </c>
    </row>
    <row r="93" spans="1:9" x14ac:dyDescent="0.25">
      <c r="A93" s="5"/>
      <c r="B93" s="5"/>
      <c r="C93" s="5"/>
      <c r="D93" s="5">
        <v>2024</v>
      </c>
      <c r="E93" s="22">
        <v>2970</v>
      </c>
      <c r="F93" s="22">
        <f>ROE!F93</f>
        <v>22643812</v>
      </c>
      <c r="G93" s="24">
        <f t="shared" si="17"/>
        <v>1746369</v>
      </c>
      <c r="H93" s="35">
        <f t="shared" si="12"/>
        <v>12.966224205766364</v>
      </c>
      <c r="I93" s="1">
        <f t="shared" si="13"/>
        <v>229.05665927627379</v>
      </c>
    </row>
    <row r="94" spans="1:9" x14ac:dyDescent="0.25">
      <c r="A94" s="4">
        <v>16</v>
      </c>
      <c r="B94" s="5" t="s">
        <v>33</v>
      </c>
      <c r="C94" s="5" t="s">
        <v>34</v>
      </c>
      <c r="D94" s="5">
        <v>2019</v>
      </c>
      <c r="E94" s="22">
        <v>2900</v>
      </c>
      <c r="F94" s="22">
        <f>ROE!F94</f>
        <v>33891924</v>
      </c>
      <c r="G94" s="24">
        <f>675154+6217241</f>
        <v>6892395</v>
      </c>
      <c r="H94" s="35">
        <f t="shared" si="12"/>
        <v>4.9172927552759234</v>
      </c>
      <c r="I94" s="1">
        <f t="shared" si="13"/>
        <v>589.75540898769873</v>
      </c>
    </row>
    <row r="95" spans="1:9" x14ac:dyDescent="0.25">
      <c r="A95" s="5"/>
      <c r="B95" s="5"/>
      <c r="C95" s="5"/>
      <c r="D95" s="5">
        <v>2020</v>
      </c>
      <c r="E95" s="22">
        <v>2900</v>
      </c>
      <c r="F95" s="22">
        <f>ROE!F95</f>
        <v>34370884</v>
      </c>
      <c r="G95" s="24">
        <f t="shared" ref="G95:G99" si="18">675154+6217241</f>
        <v>6892395</v>
      </c>
      <c r="H95" s="35">
        <f t="shared" si="12"/>
        <v>4.9867838392895356</v>
      </c>
      <c r="I95" s="1">
        <f t="shared" si="13"/>
        <v>581.53713765406792</v>
      </c>
    </row>
    <row r="96" spans="1:9" x14ac:dyDescent="0.25">
      <c r="A96" s="5"/>
      <c r="B96" s="5"/>
      <c r="C96" s="5"/>
      <c r="D96" s="5">
        <v>2021</v>
      </c>
      <c r="E96" s="22">
        <v>2900</v>
      </c>
      <c r="F96" s="22">
        <f>ROE!F96</f>
        <v>42875012</v>
      </c>
      <c r="G96" s="24">
        <f t="shared" si="18"/>
        <v>6892395</v>
      </c>
      <c r="H96" s="35">
        <f t="shared" si="12"/>
        <v>6.2206260668461395</v>
      </c>
      <c r="I96" s="1">
        <f t="shared" si="13"/>
        <v>466.19101820892786</v>
      </c>
    </row>
    <row r="97" spans="1:9" x14ac:dyDescent="0.25">
      <c r="A97" s="5"/>
      <c r="B97" s="5"/>
      <c r="C97" s="5"/>
      <c r="D97" s="5">
        <v>2022</v>
      </c>
      <c r="E97" s="22">
        <v>2900</v>
      </c>
      <c r="F97" s="22">
        <f>ROE!F97</f>
        <v>47239360</v>
      </c>
      <c r="G97" s="24">
        <f t="shared" si="18"/>
        <v>6892395</v>
      </c>
      <c r="H97" s="35">
        <f t="shared" si="12"/>
        <v>6.85383817961681</v>
      </c>
      <c r="I97" s="1">
        <f t="shared" si="13"/>
        <v>423.12058207393153</v>
      </c>
    </row>
    <row r="98" spans="1:9" x14ac:dyDescent="0.25">
      <c r="A98" s="5"/>
      <c r="B98" s="5"/>
      <c r="C98" s="5"/>
      <c r="D98" s="5">
        <v>2023</v>
      </c>
      <c r="E98" s="22">
        <v>2900</v>
      </c>
      <c r="F98" s="22">
        <f>ROE!F98</f>
        <v>47800976</v>
      </c>
      <c r="G98" s="24">
        <f t="shared" si="18"/>
        <v>6892395</v>
      </c>
      <c r="H98" s="35">
        <f t="shared" si="12"/>
        <v>6.9353216117184227</v>
      </c>
      <c r="I98" s="1">
        <f t="shared" si="13"/>
        <v>418.14931770430798</v>
      </c>
    </row>
    <row r="99" spans="1:9" x14ac:dyDescent="0.25">
      <c r="A99" s="5"/>
      <c r="B99" s="5"/>
      <c r="C99" s="5"/>
      <c r="D99" s="5">
        <v>2024</v>
      </c>
      <c r="E99" s="22">
        <v>2900</v>
      </c>
      <c r="F99" s="22">
        <f>ROE!F99</f>
        <v>48307082</v>
      </c>
      <c r="G99" s="24">
        <f t="shared" si="18"/>
        <v>6892395</v>
      </c>
      <c r="H99" s="35">
        <f t="shared" si="12"/>
        <v>7.0087512395908824</v>
      </c>
      <c r="I99" s="1">
        <f t="shared" si="13"/>
        <v>413.76843047568059</v>
      </c>
    </row>
    <row r="100" spans="1:9" x14ac:dyDescent="0.25">
      <c r="A100" s="4">
        <v>17</v>
      </c>
      <c r="B100" s="5" t="s">
        <v>35</v>
      </c>
      <c r="C100" s="5" t="s">
        <v>36</v>
      </c>
      <c r="D100" s="5">
        <v>2019</v>
      </c>
      <c r="E100" s="22">
        <v>2740</v>
      </c>
      <c r="F100" s="22">
        <f>ROE!F100</f>
        <v>103958</v>
      </c>
      <c r="G100" s="24">
        <f>4953+2711</f>
        <v>7664</v>
      </c>
      <c r="H100" s="35">
        <f t="shared" si="12"/>
        <v>13.564457202505219</v>
      </c>
      <c r="I100" s="1">
        <f t="shared" si="13"/>
        <v>201.99849939398604</v>
      </c>
    </row>
    <row r="101" spans="1:9" x14ac:dyDescent="0.25">
      <c r="A101" s="5"/>
      <c r="B101" s="5"/>
      <c r="C101" s="5"/>
      <c r="D101" s="5">
        <v>2020</v>
      </c>
      <c r="E101" s="22">
        <v>2740</v>
      </c>
      <c r="F101" s="22">
        <f>ROE!F101</f>
        <v>126054</v>
      </c>
      <c r="G101" s="24">
        <f t="shared" ref="G101:G105" si="19">4953+2711</f>
        <v>7664</v>
      </c>
      <c r="H101" s="35">
        <f t="shared" si="12"/>
        <v>16.447546972860124</v>
      </c>
      <c r="I101" s="1">
        <f t="shared" si="13"/>
        <v>166.59019150522792</v>
      </c>
    </row>
    <row r="102" spans="1:9" x14ac:dyDescent="0.25">
      <c r="A102" s="5"/>
      <c r="B102" s="5"/>
      <c r="C102" s="5"/>
      <c r="D102" s="5">
        <v>2021</v>
      </c>
      <c r="E102" s="22">
        <v>2740</v>
      </c>
      <c r="F102" s="22">
        <f>ROE!F102</f>
        <v>145399</v>
      </c>
      <c r="G102" s="24">
        <f t="shared" si="19"/>
        <v>7664</v>
      </c>
      <c r="H102" s="35">
        <f t="shared" si="12"/>
        <v>18.971685803757829</v>
      </c>
      <c r="I102" s="1">
        <f t="shared" si="13"/>
        <v>144.42575258426811</v>
      </c>
    </row>
    <row r="103" spans="1:9" x14ac:dyDescent="0.25">
      <c r="A103" s="5"/>
      <c r="B103" s="5"/>
      <c r="C103" s="5"/>
      <c r="D103" s="5">
        <v>2022</v>
      </c>
      <c r="E103" s="22">
        <v>2740</v>
      </c>
      <c r="F103" s="22">
        <f>ROE!F103</f>
        <v>149262</v>
      </c>
      <c r="G103" s="24">
        <f t="shared" si="19"/>
        <v>7664</v>
      </c>
      <c r="H103" s="35">
        <f t="shared" si="12"/>
        <v>19.475730688935283</v>
      </c>
      <c r="I103" s="1">
        <f t="shared" si="13"/>
        <v>140.68791788934894</v>
      </c>
    </row>
    <row r="104" spans="1:9" x14ac:dyDescent="0.25">
      <c r="A104" s="5"/>
      <c r="B104" s="5"/>
      <c r="C104" s="5"/>
      <c r="D104" s="5">
        <v>2023</v>
      </c>
      <c r="E104" s="22">
        <v>2740</v>
      </c>
      <c r="F104" s="22">
        <f>ROE!F104</f>
        <v>156562</v>
      </c>
      <c r="G104" s="24">
        <f t="shared" si="19"/>
        <v>7664</v>
      </c>
      <c r="H104" s="35">
        <f t="shared" si="12"/>
        <v>20.428235908141961</v>
      </c>
      <c r="I104" s="1">
        <f t="shared" si="13"/>
        <v>134.12807705573513</v>
      </c>
    </row>
    <row r="105" spans="1:9" x14ac:dyDescent="0.25">
      <c r="A105" s="5"/>
      <c r="B105" s="5"/>
      <c r="C105" s="5"/>
      <c r="D105" s="5">
        <v>2024</v>
      </c>
      <c r="E105" s="22">
        <v>2740</v>
      </c>
      <c r="F105" s="22">
        <f>ROE!F105</f>
        <v>162490</v>
      </c>
      <c r="G105" s="24">
        <f t="shared" si="19"/>
        <v>7664</v>
      </c>
      <c r="H105" s="35">
        <f t="shared" si="12"/>
        <v>21.201722338204593</v>
      </c>
      <c r="I105" s="1">
        <f t="shared" si="13"/>
        <v>129.23478367899563</v>
      </c>
    </row>
    <row r="106" spans="1:9" x14ac:dyDescent="0.25">
      <c r="A106" s="4">
        <v>18</v>
      </c>
      <c r="B106" s="5" t="s">
        <v>37</v>
      </c>
      <c r="C106" s="5" t="s">
        <v>38</v>
      </c>
      <c r="D106" s="5">
        <v>2019</v>
      </c>
      <c r="E106" s="22">
        <v>21975</v>
      </c>
      <c r="F106" s="22">
        <f>ROE!F106</f>
        <v>61110074</v>
      </c>
      <c r="G106" s="24">
        <f>932534+9703937</f>
        <v>10636471</v>
      </c>
      <c r="H106" s="35">
        <f t="shared" si="12"/>
        <v>5.7453335791542139</v>
      </c>
      <c r="I106" s="1">
        <f t="shared" si="13"/>
        <v>3824.8431874751122</v>
      </c>
    </row>
    <row r="107" spans="1:9" x14ac:dyDescent="0.25">
      <c r="A107" s="5"/>
      <c r="B107" s="5"/>
      <c r="C107" s="5"/>
      <c r="D107" s="5">
        <v>2020</v>
      </c>
      <c r="E107" s="22">
        <v>21975</v>
      </c>
      <c r="F107" s="22">
        <f>ROE!F107</f>
        <v>63147140</v>
      </c>
      <c r="G107" s="24">
        <f t="shared" ref="G107:G111" si="20">932534+9703937</f>
        <v>10636471</v>
      </c>
      <c r="H107" s="35">
        <f t="shared" si="12"/>
        <v>5.9368506716184344</v>
      </c>
      <c r="I107" s="1">
        <f t="shared" si="13"/>
        <v>3701.4574250710325</v>
      </c>
    </row>
    <row r="108" spans="1:9" x14ac:dyDescent="0.25">
      <c r="A108" s="5"/>
      <c r="B108" s="5"/>
      <c r="C108" s="5"/>
      <c r="D108" s="5">
        <v>2021</v>
      </c>
      <c r="E108" s="22">
        <v>21975</v>
      </c>
      <c r="F108" s="22">
        <f>ROE!F108</f>
        <v>71822757</v>
      </c>
      <c r="G108" s="24">
        <f t="shared" si="20"/>
        <v>10636471</v>
      </c>
      <c r="H108" s="35">
        <f t="shared" si="12"/>
        <v>6.7524987375982128</v>
      </c>
      <c r="I108" s="1">
        <f t="shared" si="13"/>
        <v>3254.3508490630625</v>
      </c>
    </row>
    <row r="109" spans="1:9" x14ac:dyDescent="0.25">
      <c r="A109" s="5"/>
      <c r="B109" s="5"/>
      <c r="C109" s="5"/>
      <c r="D109" s="5">
        <v>2022</v>
      </c>
      <c r="E109" s="22">
        <v>21975</v>
      </c>
      <c r="F109" s="22">
        <f>ROE!F109</f>
        <v>89513825</v>
      </c>
      <c r="G109" s="24">
        <f t="shared" si="20"/>
        <v>10636471</v>
      </c>
      <c r="H109" s="35">
        <f t="shared" si="12"/>
        <v>8.4157447521833131</v>
      </c>
      <c r="I109" s="1">
        <f t="shared" si="13"/>
        <v>2611.1771028106555</v>
      </c>
    </row>
    <row r="110" spans="1:9" x14ac:dyDescent="0.25">
      <c r="A110" s="5"/>
      <c r="B110" s="5"/>
      <c r="C110" s="5"/>
      <c r="D110" s="5">
        <v>2023</v>
      </c>
      <c r="E110" s="22">
        <v>21975</v>
      </c>
      <c r="F110" s="22">
        <f>ROE!F110</f>
        <v>84041642</v>
      </c>
      <c r="G110" s="24">
        <f t="shared" si="20"/>
        <v>10636471</v>
      </c>
      <c r="H110" s="35">
        <f t="shared" si="12"/>
        <v>7.9012712016983828</v>
      </c>
      <c r="I110" s="1">
        <f t="shared" si="13"/>
        <v>2781.198042572752</v>
      </c>
    </row>
    <row r="111" spans="1:9" x14ac:dyDescent="0.25">
      <c r="A111" s="5"/>
      <c r="B111" s="5"/>
      <c r="C111" s="5"/>
      <c r="D111" s="5">
        <v>2024</v>
      </c>
      <c r="E111" s="22">
        <v>21975</v>
      </c>
      <c r="F111" s="22">
        <f>ROE!F111</f>
        <v>98175173</v>
      </c>
      <c r="G111" s="24">
        <f t="shared" si="20"/>
        <v>10636471</v>
      </c>
      <c r="H111" s="35">
        <f t="shared" si="12"/>
        <v>9.2300513017898513</v>
      </c>
      <c r="I111" s="1">
        <f t="shared" si="13"/>
        <v>2380.8101690332646</v>
      </c>
    </row>
    <row r="112" spans="1:9" x14ac:dyDescent="0.25">
      <c r="A112" s="4">
        <v>19</v>
      </c>
      <c r="B112" s="5" t="s">
        <v>39</v>
      </c>
      <c r="C112" s="5" t="s">
        <v>40</v>
      </c>
      <c r="D112" s="5">
        <v>2019</v>
      </c>
      <c r="E112" s="22">
        <v>1560</v>
      </c>
      <c r="F112" s="22">
        <f>ROE!F112</f>
        <v>5281862</v>
      </c>
      <c r="G112" s="24">
        <f>76300+96000</f>
        <v>172300</v>
      </c>
      <c r="H112" s="35">
        <f t="shared" si="12"/>
        <v>30.655031921067906</v>
      </c>
      <c r="I112" s="1">
        <f t="shared" si="13"/>
        <v>50.888872143952263</v>
      </c>
    </row>
    <row r="113" spans="1:9" x14ac:dyDescent="0.25">
      <c r="A113" s="5"/>
      <c r="B113" s="5"/>
      <c r="C113" s="5"/>
      <c r="D113" s="5">
        <v>2020</v>
      </c>
      <c r="E113" s="22">
        <v>1560</v>
      </c>
      <c r="F113" s="22">
        <f>ROE!F113</f>
        <v>4937368</v>
      </c>
      <c r="G113" s="24">
        <f>76300+96000</f>
        <v>172300</v>
      </c>
      <c r="H113" s="35">
        <f t="shared" si="12"/>
        <v>28.65564712710389</v>
      </c>
      <c r="I113" s="1">
        <f t="shared" si="13"/>
        <v>54.439531345445587</v>
      </c>
    </row>
    <row r="114" spans="1:9" x14ac:dyDescent="0.25">
      <c r="A114" s="5"/>
      <c r="B114" s="5"/>
      <c r="C114" s="5"/>
      <c r="D114" s="5">
        <v>2021</v>
      </c>
      <c r="E114" s="22">
        <v>1560</v>
      </c>
      <c r="F114" s="22">
        <f>ROE!F114</f>
        <v>4321269</v>
      </c>
      <c r="G114" s="24">
        <f t="shared" ref="G114:G117" si="21">76300+96000</f>
        <v>172300</v>
      </c>
      <c r="H114" s="35">
        <f t="shared" si="12"/>
        <v>25.079912942542077</v>
      </c>
      <c r="I114" s="1">
        <f t="shared" si="13"/>
        <v>62.201172849919786</v>
      </c>
    </row>
    <row r="115" spans="1:9" x14ac:dyDescent="0.25">
      <c r="A115" s="5"/>
      <c r="B115" s="5"/>
      <c r="C115" s="5"/>
      <c r="D115" s="5">
        <v>2022</v>
      </c>
      <c r="E115" s="22">
        <v>1560</v>
      </c>
      <c r="F115" s="22">
        <f>ROE!F115</f>
        <v>3997256</v>
      </c>
      <c r="G115" s="24">
        <f t="shared" si="21"/>
        <v>172300</v>
      </c>
      <c r="H115" s="35">
        <f t="shared" si="12"/>
        <v>23.199396401625073</v>
      </c>
      <c r="I115" s="1">
        <f t="shared" si="13"/>
        <v>67.243128786347427</v>
      </c>
    </row>
    <row r="116" spans="1:9" x14ac:dyDescent="0.25">
      <c r="A116" s="5"/>
      <c r="B116" s="5"/>
      <c r="C116" s="5"/>
      <c r="D116" s="5">
        <v>2023</v>
      </c>
      <c r="E116" s="22">
        <v>1560</v>
      </c>
      <c r="F116" s="22">
        <f>ROE!F116</f>
        <v>3381238</v>
      </c>
      <c r="G116" s="24">
        <f t="shared" si="21"/>
        <v>172300</v>
      </c>
      <c r="H116" s="35">
        <f t="shared" si="12"/>
        <v>19.624132327336042</v>
      </c>
      <c r="I116" s="1">
        <f t="shared" si="13"/>
        <v>79.493960496125979</v>
      </c>
    </row>
    <row r="117" spans="1:9" x14ac:dyDescent="0.25">
      <c r="A117" s="5"/>
      <c r="B117" s="5"/>
      <c r="C117" s="5"/>
      <c r="D117" s="5">
        <v>2024</v>
      </c>
      <c r="E117" s="22">
        <v>1560</v>
      </c>
      <c r="F117" s="22">
        <f>ROE!F117</f>
        <v>2149267</v>
      </c>
      <c r="G117" s="24">
        <f t="shared" si="21"/>
        <v>172300</v>
      </c>
      <c r="H117" s="35">
        <f t="shared" si="12"/>
        <v>12.473981427742309</v>
      </c>
      <c r="I117" s="1">
        <f t="shared" si="13"/>
        <v>125.06031125960619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I148"/>
  <sheetViews>
    <sheetView topLeftCell="A121" zoomScale="70" zoomScaleNormal="70" workbookViewId="0">
      <selection activeCell="D148" sqref="D148:DM148"/>
    </sheetView>
  </sheetViews>
  <sheetFormatPr defaultRowHeight="15" x14ac:dyDescent="0.25"/>
  <cols>
    <col min="1" max="1" width="4.5703125" customWidth="1"/>
    <col min="2" max="2" width="6.28515625" customWidth="1"/>
    <col min="3" max="3" width="54.7109375" customWidth="1"/>
    <col min="4" max="93" width="6.28515625" customWidth="1"/>
    <col min="94" max="117" width="6.140625" customWidth="1"/>
    <col min="118" max="118" width="9.140625" style="30"/>
  </cols>
  <sheetData>
    <row r="1" spans="1:971" x14ac:dyDescent="0.25">
      <c r="A1" s="13" t="s">
        <v>47</v>
      </c>
      <c r="B1" s="13"/>
    </row>
    <row r="2" spans="1:971" ht="15.75" thickBot="1" x14ac:dyDescent="0.3"/>
    <row r="3" spans="1:971" s="16" customFormat="1" ht="16.5" customHeight="1" thickBot="1" x14ac:dyDescent="0.3">
      <c r="A3" s="46" t="s">
        <v>0</v>
      </c>
      <c r="B3" s="46" t="s">
        <v>48</v>
      </c>
      <c r="C3" s="46" t="s">
        <v>49</v>
      </c>
      <c r="D3" s="41" t="s">
        <v>3</v>
      </c>
      <c r="E3" s="42"/>
      <c r="F3" s="42"/>
      <c r="G3" s="42"/>
      <c r="H3" s="42"/>
      <c r="I3" s="43"/>
      <c r="J3" s="47" t="s">
        <v>5</v>
      </c>
      <c r="K3" s="42"/>
      <c r="L3" s="42"/>
      <c r="M3" s="42"/>
      <c r="N3" s="42"/>
      <c r="O3" s="43"/>
      <c r="P3" s="47" t="s">
        <v>7</v>
      </c>
      <c r="Q3" s="42"/>
      <c r="R3" s="42"/>
      <c r="S3" s="42"/>
      <c r="T3" s="42"/>
      <c r="U3" s="43"/>
      <c r="V3" s="47" t="s">
        <v>9</v>
      </c>
      <c r="W3" s="42"/>
      <c r="X3" s="42"/>
      <c r="Y3" s="42"/>
      <c r="Z3" s="42"/>
      <c r="AA3" s="43"/>
      <c r="AB3" s="47" t="s">
        <v>11</v>
      </c>
      <c r="AC3" s="42"/>
      <c r="AD3" s="42"/>
      <c r="AE3" s="42"/>
      <c r="AF3" s="42"/>
      <c r="AG3" s="43"/>
      <c r="AH3" s="47" t="s">
        <v>13</v>
      </c>
      <c r="AI3" s="42"/>
      <c r="AJ3" s="42"/>
      <c r="AK3" s="42"/>
      <c r="AL3" s="42"/>
      <c r="AM3" s="43"/>
      <c r="AN3" s="47" t="s">
        <v>15</v>
      </c>
      <c r="AO3" s="42"/>
      <c r="AP3" s="42"/>
      <c r="AQ3" s="42"/>
      <c r="AR3" s="42"/>
      <c r="AS3" s="43"/>
      <c r="AT3" s="47" t="s">
        <v>17</v>
      </c>
      <c r="AU3" s="42"/>
      <c r="AV3" s="42"/>
      <c r="AW3" s="42"/>
      <c r="AX3" s="42"/>
      <c r="AY3" s="43"/>
      <c r="AZ3" s="47" t="s">
        <v>19</v>
      </c>
      <c r="BA3" s="42"/>
      <c r="BB3" s="42"/>
      <c r="BC3" s="42"/>
      <c r="BD3" s="42"/>
      <c r="BE3" s="43"/>
      <c r="BF3" s="47" t="s">
        <v>21</v>
      </c>
      <c r="BG3" s="42"/>
      <c r="BH3" s="42"/>
      <c r="BI3" s="42"/>
      <c r="BJ3" s="42"/>
      <c r="BK3" s="43"/>
      <c r="BL3" s="47" t="s">
        <v>23</v>
      </c>
      <c r="BM3" s="42"/>
      <c r="BN3" s="42"/>
      <c r="BO3" s="42"/>
      <c r="BP3" s="42"/>
      <c r="BQ3" s="43"/>
      <c r="BR3" s="47" t="s">
        <v>25</v>
      </c>
      <c r="BS3" s="42"/>
      <c r="BT3" s="42"/>
      <c r="BU3" s="42"/>
      <c r="BV3" s="42"/>
      <c r="BW3" s="43"/>
      <c r="BX3" s="47" t="s">
        <v>27</v>
      </c>
      <c r="BY3" s="42"/>
      <c r="BZ3" s="42"/>
      <c r="CA3" s="42"/>
      <c r="CB3" s="42"/>
      <c r="CC3" s="43"/>
      <c r="CD3" s="47" t="s">
        <v>29</v>
      </c>
      <c r="CE3" s="42"/>
      <c r="CF3" s="42"/>
      <c r="CG3" s="42"/>
      <c r="CH3" s="42"/>
      <c r="CI3" s="43"/>
      <c r="CJ3" s="47" t="s">
        <v>31</v>
      </c>
      <c r="CK3" s="42"/>
      <c r="CL3" s="42"/>
      <c r="CM3" s="42"/>
      <c r="CN3" s="42"/>
      <c r="CO3" s="43"/>
      <c r="CP3" s="47" t="s">
        <v>33</v>
      </c>
      <c r="CQ3" s="42"/>
      <c r="CR3" s="42"/>
      <c r="CS3" s="42"/>
      <c r="CT3" s="42"/>
      <c r="CU3" s="43"/>
      <c r="CV3" s="47" t="s">
        <v>35</v>
      </c>
      <c r="CW3" s="42"/>
      <c r="CX3" s="42"/>
      <c r="CY3" s="42"/>
      <c r="CZ3" s="42"/>
      <c r="DA3" s="43"/>
      <c r="DB3" s="47" t="s">
        <v>37</v>
      </c>
      <c r="DC3" s="42"/>
      <c r="DD3" s="42"/>
      <c r="DE3" s="42"/>
      <c r="DF3" s="42"/>
      <c r="DG3" s="43"/>
      <c r="DH3" s="47" t="s">
        <v>39</v>
      </c>
      <c r="DI3" s="42"/>
      <c r="DJ3" s="42"/>
      <c r="DK3" s="42"/>
      <c r="DL3" s="42"/>
      <c r="DM3" s="43"/>
      <c r="DN3" s="31"/>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c r="IB3" s="15"/>
      <c r="IC3" s="15"/>
      <c r="ID3" s="15"/>
      <c r="IE3" s="15"/>
      <c r="IF3" s="15"/>
      <c r="IG3" s="15"/>
      <c r="IH3" s="15"/>
      <c r="II3" s="15"/>
      <c r="IJ3" s="15"/>
      <c r="IK3" s="15"/>
      <c r="IL3" s="15"/>
      <c r="IM3" s="15"/>
      <c r="IN3" s="15"/>
      <c r="IO3" s="15"/>
      <c r="IP3" s="15"/>
      <c r="IQ3" s="15"/>
      <c r="IR3" s="15"/>
      <c r="IS3" s="15"/>
      <c r="IT3" s="15"/>
      <c r="IU3" s="15"/>
      <c r="IV3" s="15"/>
      <c r="IW3" s="15"/>
      <c r="IX3" s="15"/>
      <c r="IY3" s="15"/>
      <c r="IZ3" s="15"/>
      <c r="JA3" s="15"/>
      <c r="JB3" s="15"/>
      <c r="JC3" s="15"/>
      <c r="JD3" s="15"/>
      <c r="JE3" s="15"/>
      <c r="JF3" s="15"/>
      <c r="JG3" s="15"/>
      <c r="JH3" s="15"/>
      <c r="JI3" s="15"/>
      <c r="JJ3" s="15"/>
      <c r="JK3" s="15"/>
      <c r="JL3" s="15"/>
      <c r="JM3" s="15"/>
      <c r="JN3" s="15"/>
      <c r="JO3" s="15"/>
      <c r="JP3" s="15"/>
      <c r="JQ3" s="15"/>
      <c r="JR3" s="15"/>
      <c r="JS3" s="15"/>
      <c r="JT3" s="15"/>
      <c r="JU3" s="15"/>
      <c r="JV3" s="15"/>
      <c r="JW3" s="15"/>
      <c r="JX3" s="15"/>
      <c r="JY3" s="15"/>
      <c r="JZ3" s="15"/>
      <c r="KA3" s="15"/>
      <c r="KB3" s="15"/>
      <c r="KC3" s="15"/>
      <c r="KD3" s="15"/>
      <c r="KE3" s="15"/>
      <c r="KF3" s="15"/>
      <c r="KG3" s="15"/>
      <c r="KH3" s="15"/>
      <c r="KI3" s="15"/>
      <c r="KJ3" s="15"/>
      <c r="KK3" s="15"/>
      <c r="KL3" s="15"/>
      <c r="KM3" s="15"/>
      <c r="KN3" s="15"/>
      <c r="KO3" s="15"/>
      <c r="KP3" s="15"/>
      <c r="KQ3" s="15"/>
      <c r="KR3" s="15"/>
      <c r="KS3" s="15"/>
      <c r="KT3" s="15"/>
      <c r="KU3" s="15"/>
      <c r="KV3" s="15"/>
      <c r="KW3" s="15"/>
      <c r="KX3" s="15"/>
      <c r="KY3" s="15"/>
      <c r="KZ3" s="15"/>
      <c r="LA3" s="15"/>
      <c r="LB3" s="15"/>
      <c r="LC3" s="15"/>
      <c r="LD3" s="15"/>
      <c r="LE3" s="15"/>
      <c r="LF3" s="15"/>
      <c r="LG3" s="15"/>
      <c r="LH3" s="15"/>
      <c r="LI3" s="15"/>
      <c r="LJ3" s="15"/>
      <c r="LK3" s="15"/>
      <c r="LL3" s="15"/>
      <c r="LM3" s="15"/>
      <c r="LN3" s="15"/>
      <c r="LO3" s="15"/>
      <c r="LP3" s="15"/>
      <c r="LQ3" s="15"/>
      <c r="LR3" s="15"/>
      <c r="LS3" s="15"/>
      <c r="LT3" s="15"/>
      <c r="LU3" s="15"/>
      <c r="LV3" s="15"/>
      <c r="LW3" s="15"/>
      <c r="LX3" s="15"/>
      <c r="LY3" s="15"/>
      <c r="LZ3" s="15"/>
      <c r="MA3" s="15"/>
      <c r="MB3" s="15"/>
      <c r="MC3" s="15"/>
      <c r="MD3" s="15"/>
      <c r="ME3" s="15"/>
      <c r="MF3" s="15"/>
      <c r="MG3" s="15"/>
      <c r="MH3" s="15"/>
      <c r="MI3" s="15"/>
      <c r="MJ3" s="15"/>
      <c r="MK3" s="15"/>
      <c r="ML3" s="15"/>
      <c r="MM3" s="15"/>
      <c r="MN3" s="15"/>
      <c r="MO3" s="15"/>
      <c r="MP3" s="15"/>
      <c r="MQ3" s="15"/>
      <c r="MR3" s="15"/>
      <c r="MS3" s="15"/>
      <c r="MT3" s="15"/>
      <c r="MU3" s="15"/>
      <c r="MV3" s="15"/>
      <c r="MW3" s="15"/>
      <c r="MX3" s="15"/>
      <c r="MY3" s="15"/>
      <c r="MZ3" s="15"/>
      <c r="NA3" s="15"/>
      <c r="NB3" s="15"/>
      <c r="NC3" s="15"/>
      <c r="ND3" s="15"/>
      <c r="NE3" s="15"/>
      <c r="NF3" s="15"/>
      <c r="NG3" s="15"/>
      <c r="NH3" s="15"/>
      <c r="NI3" s="15"/>
      <c r="NJ3" s="15"/>
      <c r="NK3" s="15"/>
      <c r="NL3" s="15"/>
      <c r="NM3" s="15"/>
      <c r="NN3" s="15"/>
      <c r="NO3" s="15"/>
      <c r="NP3" s="15"/>
      <c r="NQ3" s="15"/>
      <c r="NR3" s="15"/>
      <c r="NS3" s="15"/>
      <c r="NT3" s="15"/>
      <c r="NU3" s="15"/>
      <c r="NV3" s="15"/>
      <c r="NW3" s="15"/>
      <c r="NX3" s="15"/>
      <c r="NY3" s="15"/>
      <c r="NZ3" s="15"/>
      <c r="OA3" s="15"/>
      <c r="OB3" s="15"/>
      <c r="OC3" s="15"/>
      <c r="OD3" s="15"/>
      <c r="OE3" s="15"/>
      <c r="OF3" s="15"/>
      <c r="OG3" s="15"/>
      <c r="OH3" s="15"/>
      <c r="OI3" s="15"/>
      <c r="OJ3" s="15"/>
      <c r="OK3" s="15"/>
      <c r="OL3" s="15"/>
      <c r="OM3" s="15"/>
      <c r="ON3" s="15"/>
      <c r="OO3" s="15"/>
      <c r="OP3" s="15"/>
      <c r="OQ3" s="15"/>
      <c r="OR3" s="15"/>
      <c r="OS3" s="15"/>
      <c r="OT3" s="15"/>
      <c r="OU3" s="15"/>
      <c r="OV3" s="15"/>
      <c r="OW3" s="15"/>
      <c r="OX3" s="15"/>
      <c r="OY3" s="15"/>
      <c r="OZ3" s="15"/>
      <c r="PA3" s="15"/>
      <c r="PB3" s="15"/>
      <c r="PC3" s="15"/>
      <c r="PD3" s="15"/>
      <c r="PE3" s="15"/>
      <c r="PF3" s="15"/>
      <c r="PG3" s="15"/>
      <c r="PH3" s="15"/>
      <c r="PI3" s="15"/>
      <c r="PJ3" s="15"/>
      <c r="PK3" s="15"/>
      <c r="PL3" s="15"/>
      <c r="PM3" s="15"/>
      <c r="PN3" s="15"/>
      <c r="PO3" s="15"/>
      <c r="PP3" s="15"/>
      <c r="PQ3" s="15"/>
      <c r="PR3" s="15"/>
      <c r="PS3" s="15"/>
      <c r="PT3" s="15"/>
      <c r="PU3" s="15"/>
      <c r="PV3" s="15"/>
      <c r="PW3" s="15"/>
      <c r="PX3" s="15"/>
      <c r="PY3" s="15"/>
      <c r="PZ3" s="15"/>
      <c r="QA3" s="15"/>
      <c r="QB3" s="15"/>
      <c r="QC3" s="15"/>
      <c r="QD3" s="15"/>
      <c r="QE3" s="15"/>
      <c r="QF3" s="15"/>
      <c r="QG3" s="15"/>
      <c r="QH3" s="15"/>
      <c r="QI3" s="15"/>
      <c r="QJ3" s="15"/>
      <c r="QK3" s="15"/>
      <c r="QL3" s="15"/>
      <c r="QM3" s="15"/>
      <c r="QN3" s="15"/>
      <c r="QO3" s="15"/>
      <c r="QP3" s="15"/>
      <c r="QQ3" s="15"/>
      <c r="QR3" s="15"/>
      <c r="QS3" s="15"/>
      <c r="QT3" s="15"/>
      <c r="QU3" s="15"/>
      <c r="QV3" s="15"/>
      <c r="QW3" s="15"/>
      <c r="QX3" s="15"/>
      <c r="QY3" s="15"/>
      <c r="QZ3" s="15"/>
      <c r="RA3" s="15"/>
      <c r="RB3" s="15"/>
      <c r="RC3" s="15"/>
      <c r="RD3" s="15"/>
      <c r="RE3" s="15"/>
      <c r="RF3" s="15"/>
      <c r="RG3" s="15"/>
      <c r="RH3" s="15"/>
      <c r="RI3" s="15"/>
      <c r="RJ3" s="15"/>
      <c r="RK3" s="15"/>
      <c r="RL3" s="15"/>
      <c r="RM3" s="15"/>
      <c r="RN3" s="15"/>
      <c r="RO3" s="15"/>
      <c r="RP3" s="15"/>
      <c r="RQ3" s="15"/>
      <c r="RR3" s="15"/>
      <c r="RS3" s="15"/>
      <c r="RT3" s="15"/>
      <c r="RU3" s="15"/>
      <c r="RV3" s="15"/>
      <c r="RW3" s="15"/>
      <c r="RX3" s="15"/>
      <c r="RY3" s="15"/>
      <c r="RZ3" s="15"/>
      <c r="SA3" s="15"/>
      <c r="SB3" s="15"/>
      <c r="SC3" s="15"/>
      <c r="SD3" s="15"/>
      <c r="SE3" s="15"/>
      <c r="SF3" s="15"/>
      <c r="SG3" s="15"/>
      <c r="SH3" s="15"/>
      <c r="SI3" s="15"/>
      <c r="SJ3" s="15"/>
      <c r="SK3" s="15"/>
      <c r="SL3" s="15"/>
      <c r="SM3" s="15"/>
      <c r="SN3" s="15"/>
      <c r="SO3" s="15"/>
      <c r="SP3" s="15"/>
      <c r="SQ3" s="15"/>
      <c r="SR3" s="15"/>
      <c r="SS3" s="15"/>
      <c r="ST3" s="15"/>
      <c r="SU3" s="15"/>
      <c r="SV3" s="15"/>
      <c r="SW3" s="15"/>
      <c r="SX3" s="15"/>
      <c r="SY3" s="15"/>
      <c r="SZ3" s="15"/>
      <c r="TA3" s="15"/>
      <c r="TB3" s="15"/>
      <c r="TC3" s="15"/>
      <c r="TD3" s="15"/>
      <c r="TE3" s="15"/>
      <c r="TF3" s="15"/>
      <c r="TG3" s="15"/>
      <c r="TH3" s="15"/>
      <c r="TI3" s="15"/>
      <c r="TJ3" s="15"/>
      <c r="TK3" s="15"/>
      <c r="TL3" s="15"/>
      <c r="TM3" s="15"/>
      <c r="TN3" s="15"/>
      <c r="TO3" s="15"/>
      <c r="TP3" s="15"/>
      <c r="TQ3" s="15"/>
      <c r="TR3" s="15"/>
      <c r="TS3" s="15"/>
      <c r="TT3" s="15"/>
      <c r="TU3" s="15"/>
      <c r="TV3" s="15"/>
      <c r="TW3" s="15"/>
      <c r="TX3" s="15"/>
      <c r="TY3" s="15"/>
      <c r="TZ3" s="15"/>
      <c r="UA3" s="15"/>
      <c r="UB3" s="15"/>
      <c r="UC3" s="15"/>
      <c r="UD3" s="15"/>
      <c r="UE3" s="15"/>
      <c r="UF3" s="15"/>
      <c r="UG3" s="15"/>
      <c r="UH3" s="15"/>
      <c r="UI3" s="15"/>
      <c r="UJ3" s="15"/>
      <c r="UK3" s="15"/>
      <c r="UL3" s="15"/>
      <c r="UM3" s="15"/>
      <c r="UN3" s="15"/>
      <c r="UO3" s="15"/>
      <c r="UP3" s="15"/>
      <c r="UQ3" s="15"/>
      <c r="UR3" s="15"/>
      <c r="US3" s="15"/>
      <c r="UT3" s="15"/>
      <c r="UU3" s="15"/>
      <c r="UV3" s="15"/>
      <c r="UW3" s="15"/>
      <c r="UX3" s="15"/>
      <c r="UY3" s="15"/>
      <c r="UZ3" s="15"/>
      <c r="VA3" s="15"/>
      <c r="VB3" s="15"/>
      <c r="VC3" s="15"/>
      <c r="VD3" s="15"/>
      <c r="VE3" s="15"/>
      <c r="VF3" s="15"/>
      <c r="VG3" s="15"/>
      <c r="VH3" s="15"/>
      <c r="VI3" s="15"/>
      <c r="VJ3" s="15"/>
      <c r="VK3" s="15"/>
      <c r="VL3" s="15"/>
      <c r="VM3" s="15"/>
      <c r="VN3" s="15"/>
      <c r="VO3" s="15"/>
      <c r="VP3" s="15"/>
      <c r="VQ3" s="15"/>
      <c r="VR3" s="15"/>
      <c r="VS3" s="15"/>
      <c r="VT3" s="15"/>
      <c r="VU3" s="15"/>
      <c r="VV3" s="15"/>
      <c r="VW3" s="15"/>
      <c r="VX3" s="15"/>
      <c r="VY3" s="15"/>
      <c r="VZ3" s="15"/>
      <c r="WA3" s="15"/>
      <c r="WB3" s="15"/>
      <c r="WC3" s="15"/>
      <c r="WD3" s="15"/>
      <c r="WE3" s="15"/>
      <c r="WF3" s="15"/>
      <c r="WG3" s="15"/>
      <c r="WH3" s="15"/>
      <c r="WI3" s="15"/>
      <c r="WJ3" s="15"/>
      <c r="WK3" s="15"/>
      <c r="WL3" s="15"/>
      <c r="WM3" s="15"/>
      <c r="WN3" s="15"/>
      <c r="WO3" s="15"/>
      <c r="WP3" s="15"/>
      <c r="WQ3" s="15"/>
      <c r="WR3" s="15"/>
      <c r="WS3" s="15"/>
      <c r="WT3" s="15"/>
      <c r="WU3" s="15"/>
      <c r="WV3" s="15"/>
      <c r="WW3" s="15"/>
      <c r="WX3" s="15"/>
      <c r="WY3" s="15"/>
      <c r="WZ3" s="15"/>
      <c r="XA3" s="15"/>
      <c r="XB3" s="15"/>
      <c r="XC3" s="15"/>
      <c r="XD3" s="15"/>
      <c r="XE3" s="15"/>
      <c r="XF3" s="15"/>
      <c r="XG3" s="15"/>
      <c r="XH3" s="15"/>
      <c r="XI3" s="15"/>
      <c r="XJ3" s="15"/>
      <c r="XK3" s="15"/>
      <c r="XL3" s="15"/>
      <c r="XM3" s="15"/>
      <c r="XN3" s="15"/>
      <c r="XO3" s="15"/>
      <c r="XP3" s="15"/>
      <c r="XQ3" s="15"/>
      <c r="XR3" s="15"/>
      <c r="XS3" s="15"/>
      <c r="XT3" s="15"/>
      <c r="XU3" s="15"/>
      <c r="XV3" s="15"/>
      <c r="XW3" s="15"/>
      <c r="XX3" s="15"/>
      <c r="XY3" s="15"/>
      <c r="XZ3" s="15"/>
      <c r="YA3" s="15"/>
      <c r="YB3" s="15"/>
      <c r="YC3" s="15"/>
      <c r="YD3" s="15"/>
      <c r="YE3" s="15"/>
      <c r="YF3" s="15"/>
      <c r="YG3" s="15"/>
      <c r="YH3" s="15"/>
      <c r="YI3" s="15"/>
      <c r="YJ3" s="15"/>
      <c r="YK3" s="15"/>
      <c r="YL3" s="15"/>
      <c r="YM3" s="15"/>
      <c r="YN3" s="15"/>
      <c r="YO3" s="15"/>
      <c r="YP3" s="15"/>
      <c r="YQ3" s="15"/>
      <c r="YR3" s="15"/>
      <c r="YS3" s="15"/>
      <c r="YT3" s="15"/>
      <c r="YU3" s="15"/>
      <c r="YV3" s="15"/>
      <c r="YW3" s="15"/>
      <c r="YX3" s="15"/>
      <c r="YY3" s="15"/>
      <c r="YZ3" s="15"/>
      <c r="ZA3" s="15"/>
      <c r="ZB3" s="15"/>
      <c r="ZC3" s="15"/>
      <c r="ZD3" s="15"/>
      <c r="ZE3" s="15"/>
      <c r="ZF3" s="15"/>
      <c r="ZG3" s="15"/>
      <c r="ZH3" s="15"/>
      <c r="ZI3" s="15"/>
      <c r="ZJ3" s="15"/>
      <c r="ZK3" s="15"/>
      <c r="ZL3" s="15"/>
      <c r="ZM3" s="15"/>
      <c r="ZN3" s="15"/>
      <c r="ZO3" s="15"/>
      <c r="ZP3" s="15"/>
      <c r="ZQ3" s="15"/>
      <c r="ZR3" s="15"/>
      <c r="ZS3" s="15"/>
      <c r="ZT3" s="15"/>
      <c r="ZU3" s="15"/>
      <c r="ZV3" s="15"/>
      <c r="ZW3" s="15"/>
      <c r="ZX3" s="15"/>
      <c r="ZY3" s="15"/>
      <c r="ZZ3" s="15"/>
      <c r="AAA3" s="15"/>
      <c r="AAB3" s="15"/>
      <c r="AAC3" s="15"/>
      <c r="AAD3" s="15"/>
      <c r="AAE3" s="15"/>
      <c r="AAF3" s="15"/>
      <c r="AAG3" s="15"/>
      <c r="AAH3" s="15"/>
      <c r="AAI3" s="15"/>
      <c r="AAJ3" s="15"/>
      <c r="AAK3" s="15"/>
      <c r="AAL3" s="15"/>
      <c r="AAM3" s="15"/>
      <c r="AAN3" s="15"/>
      <c r="AAO3" s="15"/>
      <c r="AAP3" s="15"/>
      <c r="AAQ3" s="15"/>
      <c r="AAR3" s="15"/>
      <c r="AAS3" s="15"/>
      <c r="AAT3" s="15"/>
      <c r="AAU3" s="15"/>
      <c r="AAV3" s="15"/>
      <c r="AAW3" s="15"/>
      <c r="AAX3" s="15"/>
      <c r="AAY3" s="15"/>
      <c r="AAZ3" s="15"/>
      <c r="ABA3" s="15"/>
      <c r="ABB3" s="15"/>
      <c r="ABC3" s="15"/>
      <c r="ABD3" s="15"/>
      <c r="ABE3" s="15"/>
      <c r="ABF3" s="15"/>
      <c r="ABG3" s="15"/>
      <c r="ABH3" s="15"/>
      <c r="ABI3" s="15"/>
      <c r="ABJ3" s="15"/>
      <c r="ABK3" s="15"/>
      <c r="ABL3" s="15"/>
      <c r="ABM3" s="15"/>
      <c r="ABN3" s="15"/>
      <c r="ABO3" s="15"/>
      <c r="ABP3" s="15"/>
      <c r="ABQ3" s="15"/>
      <c r="ABR3" s="15"/>
      <c r="ABS3" s="15"/>
      <c r="ABT3" s="15"/>
      <c r="ABU3" s="15"/>
      <c r="ABV3" s="15"/>
      <c r="ABW3" s="15"/>
      <c r="ABX3" s="15"/>
      <c r="ABY3" s="15"/>
      <c r="ABZ3" s="15"/>
      <c r="ACA3" s="15"/>
      <c r="ACB3" s="15"/>
      <c r="ACC3" s="15"/>
      <c r="ACD3" s="15"/>
      <c r="ACE3" s="15"/>
      <c r="ACF3" s="15"/>
      <c r="ACG3" s="15"/>
      <c r="ACH3" s="15"/>
      <c r="ACI3" s="15"/>
      <c r="ACJ3" s="15"/>
      <c r="ACK3" s="15"/>
      <c r="ACL3" s="15"/>
      <c r="ACM3" s="15"/>
      <c r="ACN3" s="15"/>
      <c r="ACO3" s="15"/>
      <c r="ACP3" s="15"/>
      <c r="ACQ3" s="15"/>
      <c r="ACR3" s="15"/>
      <c r="ACS3" s="15"/>
      <c r="ACT3" s="15"/>
      <c r="ACU3" s="15"/>
      <c r="ACV3" s="15"/>
      <c r="ACW3" s="15"/>
      <c r="ACX3" s="15"/>
      <c r="ACY3" s="15"/>
      <c r="ACZ3" s="15"/>
      <c r="ADA3" s="15"/>
      <c r="ADB3" s="15"/>
      <c r="ADC3" s="15"/>
      <c r="ADD3" s="15"/>
      <c r="ADE3" s="15"/>
      <c r="ADF3" s="15"/>
      <c r="ADG3" s="15"/>
      <c r="ADH3" s="15"/>
      <c r="ADI3" s="15"/>
      <c r="ADJ3" s="15"/>
      <c r="ADK3" s="15"/>
      <c r="ADL3" s="15"/>
      <c r="ADM3" s="15"/>
      <c r="ADN3" s="15"/>
      <c r="ADO3" s="15"/>
      <c r="ADP3" s="15"/>
      <c r="ADQ3" s="15"/>
      <c r="ADR3" s="15"/>
      <c r="ADS3" s="15"/>
      <c r="ADT3" s="15"/>
      <c r="ADU3" s="15"/>
      <c r="ADV3" s="15"/>
      <c r="ADW3" s="15"/>
      <c r="ADX3" s="15"/>
      <c r="ADY3" s="15"/>
      <c r="ADZ3" s="15"/>
      <c r="AEA3" s="15"/>
      <c r="AEB3" s="15"/>
      <c r="AEC3" s="15"/>
      <c r="AED3" s="15"/>
      <c r="AEE3" s="15"/>
      <c r="AEF3" s="15"/>
      <c r="AEG3" s="15"/>
      <c r="AEH3" s="15"/>
      <c r="AEI3" s="15"/>
      <c r="AEJ3" s="15"/>
      <c r="AEK3" s="15"/>
      <c r="AEL3" s="15"/>
      <c r="AEM3" s="15"/>
      <c r="AEN3" s="15"/>
      <c r="AEO3" s="15"/>
      <c r="AEP3" s="15"/>
      <c r="AEQ3" s="15"/>
      <c r="AER3" s="15"/>
      <c r="AES3" s="15"/>
      <c r="AET3" s="15"/>
      <c r="AEU3" s="15"/>
      <c r="AEV3" s="15"/>
      <c r="AEW3" s="15"/>
      <c r="AEX3" s="15"/>
      <c r="AEY3" s="15"/>
      <c r="AEZ3" s="15"/>
      <c r="AFA3" s="15"/>
      <c r="AFB3" s="15"/>
      <c r="AFC3" s="15"/>
      <c r="AFD3" s="15"/>
      <c r="AFE3" s="15"/>
      <c r="AFF3" s="15"/>
      <c r="AFG3" s="15"/>
      <c r="AFH3" s="15"/>
      <c r="AFI3" s="15"/>
      <c r="AFJ3" s="15"/>
      <c r="AFK3" s="15"/>
      <c r="AFL3" s="15"/>
      <c r="AFM3" s="15"/>
      <c r="AFN3" s="15"/>
      <c r="AFO3" s="15"/>
      <c r="AFP3" s="15"/>
      <c r="AFQ3" s="15"/>
      <c r="AFR3" s="15"/>
      <c r="AFS3" s="15"/>
      <c r="AFT3" s="15"/>
      <c r="AFU3" s="15"/>
      <c r="AFV3" s="15"/>
      <c r="AFW3" s="15"/>
      <c r="AFX3" s="15"/>
      <c r="AFY3" s="15"/>
      <c r="AFZ3" s="15"/>
      <c r="AGA3" s="15"/>
      <c r="AGB3" s="15"/>
      <c r="AGC3" s="15"/>
      <c r="AGD3" s="15"/>
      <c r="AGE3" s="15"/>
      <c r="AGF3" s="15"/>
      <c r="AGG3" s="15"/>
      <c r="AGH3" s="15"/>
      <c r="AGI3" s="15"/>
      <c r="AGJ3" s="15"/>
      <c r="AGK3" s="15"/>
      <c r="AGL3" s="15"/>
      <c r="AGM3" s="15"/>
      <c r="AGN3" s="15"/>
      <c r="AGO3" s="15"/>
      <c r="AGP3" s="15"/>
      <c r="AGQ3" s="15"/>
      <c r="AGR3" s="15"/>
      <c r="AGS3" s="15"/>
      <c r="AGT3" s="15"/>
      <c r="AGU3" s="15"/>
      <c r="AGV3" s="15"/>
      <c r="AGW3" s="15"/>
      <c r="AGX3" s="15"/>
      <c r="AGY3" s="15"/>
      <c r="AGZ3" s="15"/>
      <c r="AHA3" s="15"/>
      <c r="AHB3" s="15"/>
      <c r="AHC3" s="15"/>
      <c r="AHD3" s="15"/>
      <c r="AHE3" s="15"/>
      <c r="AHF3" s="15"/>
      <c r="AHG3" s="15"/>
      <c r="AHH3" s="15"/>
      <c r="AHI3" s="15"/>
      <c r="AHJ3" s="15"/>
      <c r="AHK3" s="15"/>
      <c r="AHL3" s="15"/>
      <c r="AHM3" s="15"/>
      <c r="AHN3" s="15"/>
      <c r="AHO3" s="15"/>
      <c r="AHP3" s="15"/>
      <c r="AHQ3" s="15"/>
      <c r="AHR3" s="15"/>
      <c r="AHS3" s="15"/>
      <c r="AHT3" s="15"/>
      <c r="AHU3" s="15"/>
      <c r="AHV3" s="15"/>
      <c r="AHW3" s="15"/>
      <c r="AHX3" s="15"/>
      <c r="AHY3" s="15"/>
      <c r="AHZ3" s="15"/>
      <c r="AIA3" s="15"/>
      <c r="AIB3" s="15"/>
      <c r="AIC3" s="15"/>
      <c r="AID3" s="15"/>
      <c r="AIE3" s="15"/>
      <c r="AIF3" s="15"/>
      <c r="AIG3" s="15"/>
      <c r="AIH3" s="15"/>
      <c r="AII3" s="15"/>
      <c r="AIJ3" s="15"/>
      <c r="AIK3" s="15"/>
      <c r="AIL3" s="15"/>
      <c r="AIM3" s="15"/>
      <c r="AIN3" s="15"/>
      <c r="AIO3" s="15"/>
      <c r="AIP3" s="15"/>
      <c r="AIQ3" s="15"/>
      <c r="AIR3" s="15"/>
      <c r="AIS3" s="15"/>
      <c r="AIT3" s="15"/>
      <c r="AIU3" s="15"/>
      <c r="AIV3" s="15"/>
      <c r="AIW3" s="15"/>
      <c r="AIX3" s="15"/>
      <c r="AIY3" s="15"/>
      <c r="AIZ3" s="15"/>
      <c r="AJA3" s="15"/>
      <c r="AJB3" s="15"/>
      <c r="AJC3" s="15"/>
      <c r="AJD3" s="15"/>
      <c r="AJE3" s="15"/>
      <c r="AJF3" s="15"/>
      <c r="AJG3" s="15"/>
      <c r="AJH3" s="15"/>
      <c r="AJI3" s="15"/>
      <c r="AJJ3" s="15"/>
      <c r="AJK3" s="15"/>
      <c r="AJL3" s="15"/>
      <c r="AJM3" s="15"/>
      <c r="AJN3" s="15"/>
      <c r="AJO3" s="15"/>
      <c r="AJP3" s="15"/>
      <c r="AJQ3" s="15"/>
      <c r="AJR3" s="15"/>
      <c r="AJS3" s="15"/>
      <c r="AJT3" s="15"/>
      <c r="AJU3" s="15"/>
      <c r="AJV3" s="15"/>
      <c r="AJW3" s="15"/>
      <c r="AJX3" s="15"/>
      <c r="AJY3" s="15"/>
      <c r="AJZ3" s="15"/>
      <c r="AKA3" s="15"/>
      <c r="AKB3" s="15"/>
      <c r="AKC3" s="15"/>
      <c r="AKD3" s="15"/>
      <c r="AKE3" s="15"/>
      <c r="AKF3" s="15"/>
      <c r="AKG3" s="15"/>
      <c r="AKH3" s="15"/>
      <c r="AKI3" s="15"/>
    </row>
    <row r="4" spans="1:971" s="14" customFormat="1" ht="16.5" customHeight="1" thickBot="1" x14ac:dyDescent="0.3">
      <c r="A4" s="46"/>
      <c r="B4" s="46"/>
      <c r="C4" s="46"/>
      <c r="D4" s="5">
        <v>2019</v>
      </c>
      <c r="E4" s="5">
        <v>2020</v>
      </c>
      <c r="F4" s="5">
        <v>2021</v>
      </c>
      <c r="G4" s="5">
        <v>2022</v>
      </c>
      <c r="H4" s="5">
        <v>2023</v>
      </c>
      <c r="I4" s="5">
        <v>2024</v>
      </c>
      <c r="J4" s="5">
        <v>2019</v>
      </c>
      <c r="K4" s="5">
        <v>2020</v>
      </c>
      <c r="L4" s="5">
        <v>2021</v>
      </c>
      <c r="M4" s="5">
        <v>2022</v>
      </c>
      <c r="N4" s="5">
        <v>2023</v>
      </c>
      <c r="O4" s="5">
        <v>2024</v>
      </c>
      <c r="P4" s="5">
        <v>2019</v>
      </c>
      <c r="Q4" s="5">
        <v>2020</v>
      </c>
      <c r="R4" s="5">
        <v>2021</v>
      </c>
      <c r="S4" s="5">
        <v>2022</v>
      </c>
      <c r="T4" s="5">
        <v>2023</v>
      </c>
      <c r="U4" s="5">
        <v>2024</v>
      </c>
      <c r="V4" s="5">
        <v>2019</v>
      </c>
      <c r="W4" s="5">
        <v>2020</v>
      </c>
      <c r="X4" s="5">
        <v>2021</v>
      </c>
      <c r="Y4" s="5">
        <v>2022</v>
      </c>
      <c r="Z4" s="5">
        <v>2023</v>
      </c>
      <c r="AA4" s="5">
        <v>2024</v>
      </c>
      <c r="AB4" s="5">
        <v>2019</v>
      </c>
      <c r="AC4" s="5">
        <v>2020</v>
      </c>
      <c r="AD4" s="5">
        <v>2021</v>
      </c>
      <c r="AE4" s="5">
        <v>2022</v>
      </c>
      <c r="AF4" s="5">
        <v>2023</v>
      </c>
      <c r="AG4" s="5">
        <v>2024</v>
      </c>
      <c r="AH4" s="5">
        <v>2019</v>
      </c>
      <c r="AI4" s="5">
        <v>2020</v>
      </c>
      <c r="AJ4" s="5">
        <v>2021</v>
      </c>
      <c r="AK4" s="5">
        <v>2022</v>
      </c>
      <c r="AL4" s="5">
        <v>2023</v>
      </c>
      <c r="AM4" s="5">
        <v>2024</v>
      </c>
      <c r="AN4" s="5">
        <v>2019</v>
      </c>
      <c r="AO4" s="5">
        <v>2020</v>
      </c>
      <c r="AP4" s="5">
        <v>2021</v>
      </c>
      <c r="AQ4" s="5">
        <v>2022</v>
      </c>
      <c r="AR4" s="5">
        <v>2023</v>
      </c>
      <c r="AS4" s="5">
        <v>2024</v>
      </c>
      <c r="AT4" s="5">
        <v>2019</v>
      </c>
      <c r="AU4" s="5">
        <v>2020</v>
      </c>
      <c r="AV4" s="5">
        <v>2021</v>
      </c>
      <c r="AW4" s="5">
        <v>2022</v>
      </c>
      <c r="AX4" s="5">
        <v>2023</v>
      </c>
      <c r="AY4" s="5">
        <v>2024</v>
      </c>
      <c r="AZ4" s="5">
        <v>2019</v>
      </c>
      <c r="BA4" s="5">
        <v>2020</v>
      </c>
      <c r="BB4" s="5">
        <v>2021</v>
      </c>
      <c r="BC4" s="5">
        <v>2022</v>
      </c>
      <c r="BD4" s="5">
        <v>2023</v>
      </c>
      <c r="BE4" s="5">
        <v>2024</v>
      </c>
      <c r="BF4" s="5">
        <v>2019</v>
      </c>
      <c r="BG4" s="5">
        <v>2020</v>
      </c>
      <c r="BH4" s="5">
        <v>2021</v>
      </c>
      <c r="BI4" s="5">
        <v>2022</v>
      </c>
      <c r="BJ4" s="5">
        <v>2023</v>
      </c>
      <c r="BK4" s="5">
        <v>2024</v>
      </c>
      <c r="BL4" s="5">
        <v>2019</v>
      </c>
      <c r="BM4" s="5">
        <v>2020</v>
      </c>
      <c r="BN4" s="5">
        <v>2021</v>
      </c>
      <c r="BO4" s="5">
        <v>2022</v>
      </c>
      <c r="BP4" s="5">
        <v>2023</v>
      </c>
      <c r="BQ4" s="5">
        <v>2024</v>
      </c>
      <c r="BR4" s="5">
        <v>2019</v>
      </c>
      <c r="BS4" s="5">
        <v>2020</v>
      </c>
      <c r="BT4" s="5">
        <v>2021</v>
      </c>
      <c r="BU4" s="5">
        <v>2022</v>
      </c>
      <c r="BV4" s="5">
        <v>2023</v>
      </c>
      <c r="BW4" s="5">
        <v>2024</v>
      </c>
      <c r="BX4" s="5">
        <v>2019</v>
      </c>
      <c r="BY4" s="5">
        <v>2020</v>
      </c>
      <c r="BZ4" s="5">
        <v>2021</v>
      </c>
      <c r="CA4" s="5">
        <v>2022</v>
      </c>
      <c r="CB4" s="5">
        <v>2023</v>
      </c>
      <c r="CC4" s="5">
        <v>2024</v>
      </c>
      <c r="CD4" s="5">
        <v>2019</v>
      </c>
      <c r="CE4" s="5">
        <v>2020</v>
      </c>
      <c r="CF4" s="5">
        <v>2021</v>
      </c>
      <c r="CG4" s="5">
        <v>2022</v>
      </c>
      <c r="CH4" s="5">
        <v>2023</v>
      </c>
      <c r="CI4" s="5">
        <v>2024</v>
      </c>
      <c r="CJ4" s="5">
        <v>2019</v>
      </c>
      <c r="CK4" s="5">
        <v>2020</v>
      </c>
      <c r="CL4" s="5">
        <v>2021</v>
      </c>
      <c r="CM4" s="5">
        <v>2022</v>
      </c>
      <c r="CN4" s="5">
        <v>2023</v>
      </c>
      <c r="CO4" s="5">
        <v>2024</v>
      </c>
      <c r="CP4" s="5">
        <v>2019</v>
      </c>
      <c r="CQ4" s="5">
        <v>2020</v>
      </c>
      <c r="CR4" s="5">
        <v>2021</v>
      </c>
      <c r="CS4" s="5">
        <v>2022</v>
      </c>
      <c r="CT4" s="5">
        <v>2023</v>
      </c>
      <c r="CU4" s="5">
        <v>2024</v>
      </c>
      <c r="CV4" s="5">
        <v>2019</v>
      </c>
      <c r="CW4" s="5">
        <v>2020</v>
      </c>
      <c r="CX4" s="5">
        <v>2021</v>
      </c>
      <c r="CY4" s="5">
        <v>2022</v>
      </c>
      <c r="CZ4" s="5">
        <v>2023</v>
      </c>
      <c r="DA4" s="5">
        <v>2024</v>
      </c>
      <c r="DB4" s="5">
        <v>2019</v>
      </c>
      <c r="DC4" s="5">
        <v>2020</v>
      </c>
      <c r="DD4" s="5">
        <v>2021</v>
      </c>
      <c r="DE4" s="5">
        <v>2022</v>
      </c>
      <c r="DF4" s="5">
        <v>2023</v>
      </c>
      <c r="DG4" s="5">
        <v>2024</v>
      </c>
      <c r="DH4" s="5">
        <v>2019</v>
      </c>
      <c r="DI4" s="5">
        <v>2020</v>
      </c>
      <c r="DJ4" s="5">
        <v>2021</v>
      </c>
      <c r="DK4" s="5">
        <v>2022</v>
      </c>
      <c r="DL4" s="5">
        <v>2023</v>
      </c>
      <c r="DM4" s="5">
        <v>2024</v>
      </c>
      <c r="DN4" s="31"/>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5"/>
      <c r="IE4" s="15"/>
      <c r="IF4" s="15"/>
      <c r="IG4" s="15"/>
      <c r="IH4" s="15"/>
      <c r="II4" s="15"/>
      <c r="IJ4" s="15"/>
      <c r="IK4" s="15"/>
      <c r="IL4" s="15"/>
      <c r="IM4" s="15"/>
      <c r="IN4" s="15"/>
      <c r="IO4" s="15"/>
      <c r="IP4" s="15"/>
      <c r="IQ4" s="15"/>
      <c r="IR4" s="15"/>
      <c r="IS4" s="15"/>
      <c r="IT4" s="15"/>
      <c r="IU4" s="15"/>
      <c r="IV4" s="15"/>
      <c r="IW4" s="15"/>
      <c r="IX4" s="15"/>
      <c r="IY4" s="15"/>
      <c r="IZ4" s="15"/>
      <c r="JA4" s="15"/>
      <c r="JB4" s="15"/>
      <c r="JC4" s="15"/>
      <c r="JD4" s="15"/>
      <c r="JE4" s="15"/>
      <c r="JF4" s="15"/>
      <c r="JG4" s="15"/>
      <c r="JH4" s="15"/>
      <c r="JI4" s="15"/>
      <c r="JJ4" s="15"/>
      <c r="JK4" s="15"/>
      <c r="JL4" s="15"/>
      <c r="JM4" s="15"/>
      <c r="JN4" s="15"/>
      <c r="JO4" s="15"/>
      <c r="JP4" s="15"/>
      <c r="JQ4" s="15"/>
      <c r="JR4" s="15"/>
      <c r="JS4" s="15"/>
      <c r="JT4" s="15"/>
      <c r="JU4" s="15"/>
      <c r="JV4" s="15"/>
      <c r="JW4" s="15"/>
      <c r="JX4" s="15"/>
      <c r="JY4" s="15"/>
      <c r="JZ4" s="15"/>
      <c r="KA4" s="15"/>
      <c r="KB4" s="15"/>
      <c r="KC4" s="15"/>
      <c r="KD4" s="15"/>
      <c r="KE4" s="15"/>
      <c r="KF4" s="15"/>
      <c r="KG4" s="15"/>
      <c r="KH4" s="15"/>
      <c r="KI4" s="15"/>
      <c r="KJ4" s="15"/>
      <c r="KK4" s="15"/>
      <c r="KL4" s="15"/>
      <c r="KM4" s="15"/>
      <c r="KN4" s="15"/>
      <c r="KO4" s="15"/>
      <c r="KP4" s="15"/>
      <c r="KQ4" s="15"/>
      <c r="KR4" s="15"/>
      <c r="KS4" s="15"/>
      <c r="KT4" s="15"/>
      <c r="KU4" s="15"/>
      <c r="KV4" s="15"/>
      <c r="KW4" s="15"/>
      <c r="KX4" s="15"/>
      <c r="KY4" s="15"/>
      <c r="KZ4" s="15"/>
      <c r="LA4" s="15"/>
      <c r="LB4" s="15"/>
      <c r="LC4" s="15"/>
      <c r="LD4" s="15"/>
      <c r="LE4" s="15"/>
      <c r="LF4" s="15"/>
      <c r="LG4" s="15"/>
      <c r="LH4" s="15"/>
      <c r="LI4" s="15"/>
      <c r="LJ4" s="15"/>
      <c r="LK4" s="15"/>
      <c r="LL4" s="15"/>
      <c r="LM4" s="15"/>
      <c r="LN4" s="15"/>
      <c r="LO4" s="15"/>
      <c r="LP4" s="15"/>
      <c r="LQ4" s="15"/>
      <c r="LR4" s="15"/>
      <c r="LS4" s="15"/>
      <c r="LT4" s="15"/>
      <c r="LU4" s="15"/>
      <c r="LV4" s="15"/>
      <c r="LW4" s="15"/>
      <c r="LX4" s="15"/>
      <c r="LY4" s="15"/>
      <c r="LZ4" s="15"/>
      <c r="MA4" s="15"/>
      <c r="MB4" s="15"/>
      <c r="MC4" s="15"/>
      <c r="MD4" s="15"/>
      <c r="ME4" s="15"/>
      <c r="MF4" s="15"/>
      <c r="MG4" s="15"/>
      <c r="MH4" s="15"/>
      <c r="MI4" s="15"/>
      <c r="MJ4" s="15"/>
      <c r="MK4" s="15"/>
      <c r="ML4" s="15"/>
      <c r="MM4" s="15"/>
      <c r="MN4" s="15"/>
      <c r="MO4" s="15"/>
      <c r="MP4" s="15"/>
      <c r="MQ4" s="15"/>
      <c r="MR4" s="15"/>
      <c r="MS4" s="15"/>
      <c r="MT4" s="15"/>
      <c r="MU4" s="15"/>
      <c r="MV4" s="15"/>
      <c r="MW4" s="15"/>
      <c r="MX4" s="15"/>
      <c r="MY4" s="15"/>
      <c r="MZ4" s="15"/>
      <c r="NA4" s="15"/>
      <c r="NB4" s="15"/>
      <c r="NC4" s="15"/>
      <c r="ND4" s="15"/>
      <c r="NE4" s="15"/>
      <c r="NF4" s="15"/>
      <c r="NG4" s="15"/>
      <c r="NH4" s="15"/>
      <c r="NI4" s="15"/>
      <c r="NJ4" s="15"/>
      <c r="NK4" s="15"/>
      <c r="NL4" s="15"/>
      <c r="NM4" s="15"/>
      <c r="NN4" s="15"/>
      <c r="NO4" s="15"/>
      <c r="NP4" s="15"/>
      <c r="NQ4" s="15"/>
      <c r="NR4" s="15"/>
      <c r="NS4" s="15"/>
      <c r="NT4" s="15"/>
      <c r="NU4" s="15"/>
      <c r="NV4" s="15"/>
      <c r="NW4" s="15"/>
      <c r="NX4" s="15"/>
      <c r="NY4" s="15"/>
      <c r="NZ4" s="15"/>
      <c r="OA4" s="15"/>
      <c r="OB4" s="15"/>
      <c r="OC4" s="15"/>
      <c r="OD4" s="15"/>
      <c r="OE4" s="15"/>
      <c r="OF4" s="15"/>
      <c r="OG4" s="15"/>
      <c r="OH4" s="15"/>
      <c r="OI4" s="15"/>
      <c r="OJ4" s="15"/>
      <c r="OK4" s="15"/>
      <c r="OL4" s="15"/>
      <c r="OM4" s="15"/>
      <c r="ON4" s="15"/>
      <c r="OO4" s="15"/>
      <c r="OP4" s="15"/>
      <c r="OQ4" s="15"/>
      <c r="OR4" s="15"/>
      <c r="OS4" s="15"/>
      <c r="OT4" s="15"/>
      <c r="OU4" s="15"/>
      <c r="OV4" s="15"/>
      <c r="OW4" s="15"/>
      <c r="OX4" s="15"/>
      <c r="OY4" s="15"/>
      <c r="OZ4" s="15"/>
      <c r="PA4" s="15"/>
      <c r="PB4" s="15"/>
      <c r="PC4" s="15"/>
      <c r="PD4" s="15"/>
      <c r="PE4" s="15"/>
      <c r="PF4" s="15"/>
      <c r="PG4" s="15"/>
      <c r="PH4" s="15"/>
      <c r="PI4" s="15"/>
      <c r="PJ4" s="15"/>
      <c r="PK4" s="15"/>
      <c r="PL4" s="15"/>
      <c r="PM4" s="15"/>
      <c r="PN4" s="15"/>
      <c r="PO4" s="15"/>
      <c r="PP4" s="15"/>
      <c r="PQ4" s="15"/>
      <c r="PR4" s="15"/>
      <c r="PS4" s="15"/>
      <c r="PT4" s="15"/>
      <c r="PU4" s="15"/>
      <c r="PV4" s="15"/>
      <c r="PW4" s="15"/>
      <c r="PX4" s="15"/>
      <c r="PY4" s="15"/>
      <c r="PZ4" s="15"/>
      <c r="QA4" s="15"/>
      <c r="QB4" s="15"/>
      <c r="QC4" s="15"/>
      <c r="QD4" s="15"/>
      <c r="QE4" s="15"/>
      <c r="QF4" s="15"/>
      <c r="QG4" s="15"/>
      <c r="QH4" s="15"/>
      <c r="QI4" s="15"/>
      <c r="QJ4" s="15"/>
      <c r="QK4" s="15"/>
      <c r="QL4" s="15"/>
      <c r="QM4" s="15"/>
      <c r="QN4" s="15"/>
      <c r="QO4" s="15"/>
      <c r="QP4" s="15"/>
      <c r="QQ4" s="15"/>
      <c r="QR4" s="15"/>
      <c r="QS4" s="15"/>
      <c r="QT4" s="15"/>
      <c r="QU4" s="15"/>
      <c r="QV4" s="15"/>
      <c r="QW4" s="15"/>
      <c r="QX4" s="15"/>
      <c r="QY4" s="15"/>
      <c r="QZ4" s="15"/>
      <c r="RA4" s="15"/>
      <c r="RB4" s="15"/>
      <c r="RC4" s="15"/>
      <c r="RD4" s="15"/>
      <c r="RE4" s="15"/>
      <c r="RF4" s="15"/>
      <c r="RG4" s="15"/>
      <c r="RH4" s="15"/>
      <c r="RI4" s="15"/>
      <c r="RJ4" s="15"/>
      <c r="RK4" s="15"/>
      <c r="RL4" s="15"/>
      <c r="RM4" s="15"/>
      <c r="RN4" s="15"/>
      <c r="RO4" s="15"/>
      <c r="RP4" s="15"/>
      <c r="RQ4" s="15"/>
      <c r="RR4" s="15"/>
      <c r="RS4" s="15"/>
      <c r="RT4" s="15"/>
      <c r="RU4" s="15"/>
      <c r="RV4" s="15"/>
      <c r="RW4" s="15"/>
      <c r="RX4" s="15"/>
      <c r="RY4" s="15"/>
      <c r="RZ4" s="15"/>
      <c r="SA4" s="15"/>
      <c r="SB4" s="15"/>
      <c r="SC4" s="15"/>
      <c r="SD4" s="15"/>
      <c r="SE4" s="15"/>
      <c r="SF4" s="15"/>
      <c r="SG4" s="15"/>
      <c r="SH4" s="15"/>
      <c r="SI4" s="15"/>
      <c r="SJ4" s="15"/>
      <c r="SK4" s="15"/>
      <c r="SL4" s="15"/>
      <c r="SM4" s="15"/>
      <c r="SN4" s="15"/>
      <c r="SO4" s="15"/>
      <c r="SP4" s="15"/>
      <c r="SQ4" s="15"/>
      <c r="SR4" s="15"/>
      <c r="SS4" s="15"/>
      <c r="ST4" s="15"/>
      <c r="SU4" s="15"/>
      <c r="SV4" s="15"/>
      <c r="SW4" s="15"/>
      <c r="SX4" s="15"/>
      <c r="SY4" s="15"/>
      <c r="SZ4" s="15"/>
      <c r="TA4" s="15"/>
      <c r="TB4" s="15"/>
      <c r="TC4" s="15"/>
      <c r="TD4" s="15"/>
      <c r="TE4" s="15"/>
      <c r="TF4" s="15"/>
      <c r="TG4" s="15"/>
      <c r="TH4" s="15"/>
      <c r="TI4" s="15"/>
      <c r="TJ4" s="15"/>
      <c r="TK4" s="15"/>
      <c r="TL4" s="15"/>
      <c r="TM4" s="15"/>
      <c r="TN4" s="15"/>
      <c r="TO4" s="15"/>
      <c r="TP4" s="15"/>
      <c r="TQ4" s="15"/>
      <c r="TR4" s="15"/>
      <c r="TS4" s="15"/>
      <c r="TT4" s="15"/>
      <c r="TU4" s="15"/>
      <c r="TV4" s="15"/>
      <c r="TW4" s="15"/>
      <c r="TX4" s="15"/>
      <c r="TY4" s="15"/>
      <c r="TZ4" s="15"/>
      <c r="UA4" s="15"/>
      <c r="UB4" s="15"/>
      <c r="UC4" s="15"/>
      <c r="UD4" s="15"/>
      <c r="UE4" s="15"/>
      <c r="UF4" s="15"/>
      <c r="UG4" s="15"/>
      <c r="UH4" s="15"/>
      <c r="UI4" s="15"/>
      <c r="UJ4" s="15"/>
      <c r="UK4" s="15"/>
      <c r="UL4" s="15"/>
      <c r="UM4" s="15"/>
      <c r="UN4" s="15"/>
      <c r="UO4" s="15"/>
      <c r="UP4" s="15"/>
      <c r="UQ4" s="15"/>
      <c r="UR4" s="15"/>
      <c r="US4" s="15"/>
      <c r="UT4" s="15"/>
      <c r="UU4" s="15"/>
      <c r="UV4" s="15"/>
      <c r="UW4" s="15"/>
      <c r="UX4" s="15"/>
      <c r="UY4" s="15"/>
      <c r="UZ4" s="15"/>
      <c r="VA4" s="15"/>
      <c r="VB4" s="15"/>
      <c r="VC4" s="15"/>
      <c r="VD4" s="15"/>
      <c r="VE4" s="15"/>
      <c r="VF4" s="15"/>
      <c r="VG4" s="15"/>
      <c r="VH4" s="15"/>
      <c r="VI4" s="15"/>
      <c r="VJ4" s="15"/>
      <c r="VK4" s="15"/>
      <c r="VL4" s="15"/>
      <c r="VM4" s="15"/>
      <c r="VN4" s="15"/>
      <c r="VO4" s="15"/>
      <c r="VP4" s="15"/>
      <c r="VQ4" s="15"/>
      <c r="VR4" s="15"/>
      <c r="VS4" s="15"/>
      <c r="VT4" s="15"/>
      <c r="VU4" s="15"/>
      <c r="VV4" s="15"/>
      <c r="VW4" s="15"/>
      <c r="VX4" s="15"/>
      <c r="VY4" s="15"/>
      <c r="VZ4" s="15"/>
      <c r="WA4" s="15"/>
      <c r="WB4" s="15"/>
      <c r="WC4" s="15"/>
      <c r="WD4" s="15"/>
      <c r="WE4" s="15"/>
      <c r="WF4" s="15"/>
      <c r="WG4" s="15"/>
      <c r="WH4" s="15"/>
      <c r="WI4" s="15"/>
      <c r="WJ4" s="15"/>
      <c r="WK4" s="15"/>
      <c r="WL4" s="15"/>
      <c r="WM4" s="15"/>
      <c r="WN4" s="15"/>
      <c r="WO4" s="15"/>
      <c r="WP4" s="15"/>
      <c r="WQ4" s="15"/>
      <c r="WR4" s="15"/>
      <c r="WS4" s="15"/>
      <c r="WT4" s="15"/>
      <c r="WU4" s="15"/>
      <c r="WV4" s="15"/>
      <c r="WW4" s="15"/>
      <c r="WX4" s="15"/>
      <c r="WY4" s="15"/>
      <c r="WZ4" s="15"/>
      <c r="XA4" s="15"/>
      <c r="XB4" s="15"/>
      <c r="XC4" s="15"/>
      <c r="XD4" s="15"/>
      <c r="XE4" s="15"/>
      <c r="XF4" s="15"/>
      <c r="XG4" s="15"/>
      <c r="XH4" s="15"/>
      <c r="XI4" s="15"/>
      <c r="XJ4" s="15"/>
      <c r="XK4" s="15"/>
      <c r="XL4" s="15"/>
      <c r="XM4" s="15"/>
      <c r="XN4" s="15"/>
      <c r="XO4" s="15"/>
      <c r="XP4" s="15"/>
      <c r="XQ4" s="15"/>
      <c r="XR4" s="15"/>
      <c r="XS4" s="15"/>
      <c r="XT4" s="15"/>
      <c r="XU4" s="15"/>
      <c r="XV4" s="15"/>
      <c r="XW4" s="15"/>
      <c r="XX4" s="15"/>
      <c r="XY4" s="15"/>
      <c r="XZ4" s="15"/>
      <c r="YA4" s="15"/>
      <c r="YB4" s="15"/>
      <c r="YC4" s="15"/>
      <c r="YD4" s="15"/>
      <c r="YE4" s="15"/>
      <c r="YF4" s="15"/>
      <c r="YG4" s="15"/>
      <c r="YH4" s="15"/>
      <c r="YI4" s="15"/>
      <c r="YJ4" s="15"/>
      <c r="YK4" s="15"/>
      <c r="YL4" s="15"/>
      <c r="YM4" s="15"/>
      <c r="YN4" s="15"/>
      <c r="YO4" s="15"/>
      <c r="YP4" s="15"/>
      <c r="YQ4" s="15"/>
      <c r="YR4" s="15"/>
      <c r="YS4" s="15"/>
      <c r="YT4" s="15"/>
      <c r="YU4" s="15"/>
      <c r="YV4" s="15"/>
      <c r="YW4" s="15"/>
      <c r="YX4" s="15"/>
      <c r="YY4" s="15"/>
      <c r="YZ4" s="15"/>
      <c r="ZA4" s="15"/>
      <c r="ZB4" s="15"/>
      <c r="ZC4" s="15"/>
      <c r="ZD4" s="15"/>
      <c r="ZE4" s="15"/>
      <c r="ZF4" s="15"/>
      <c r="ZG4" s="15"/>
      <c r="ZH4" s="15"/>
      <c r="ZI4" s="15"/>
      <c r="ZJ4" s="15"/>
      <c r="ZK4" s="15"/>
      <c r="ZL4" s="15"/>
      <c r="ZM4" s="15"/>
      <c r="ZN4" s="15"/>
      <c r="ZO4" s="15"/>
      <c r="ZP4" s="15"/>
      <c r="ZQ4" s="15"/>
      <c r="ZR4" s="15"/>
      <c r="ZS4" s="15"/>
      <c r="ZT4" s="15"/>
      <c r="ZU4" s="15"/>
      <c r="ZV4" s="15"/>
      <c r="ZW4" s="15"/>
      <c r="ZX4" s="15"/>
      <c r="ZY4" s="15"/>
      <c r="ZZ4" s="15"/>
      <c r="AAA4" s="15"/>
      <c r="AAB4" s="15"/>
      <c r="AAC4" s="15"/>
      <c r="AAD4" s="15"/>
      <c r="AAE4" s="15"/>
      <c r="AAF4" s="15"/>
      <c r="AAG4" s="15"/>
      <c r="AAH4" s="15"/>
      <c r="AAI4" s="15"/>
      <c r="AAJ4" s="15"/>
      <c r="AAK4" s="15"/>
      <c r="AAL4" s="15"/>
      <c r="AAM4" s="15"/>
      <c r="AAN4" s="15"/>
      <c r="AAO4" s="15"/>
      <c r="AAP4" s="15"/>
      <c r="AAQ4" s="15"/>
      <c r="AAR4" s="15"/>
      <c r="AAS4" s="15"/>
      <c r="AAT4" s="15"/>
      <c r="AAU4" s="15"/>
      <c r="AAV4" s="15"/>
      <c r="AAW4" s="15"/>
      <c r="AAX4" s="15"/>
      <c r="AAY4" s="15"/>
      <c r="AAZ4" s="15"/>
      <c r="ABA4" s="15"/>
      <c r="ABB4" s="15"/>
      <c r="ABC4" s="15"/>
      <c r="ABD4" s="15"/>
      <c r="ABE4" s="15"/>
      <c r="ABF4" s="15"/>
      <c r="ABG4" s="15"/>
      <c r="ABH4" s="15"/>
      <c r="ABI4" s="15"/>
      <c r="ABJ4" s="15"/>
      <c r="ABK4" s="15"/>
      <c r="ABL4" s="15"/>
      <c r="ABM4" s="15"/>
      <c r="ABN4" s="15"/>
      <c r="ABO4" s="15"/>
      <c r="ABP4" s="15"/>
      <c r="ABQ4" s="15"/>
      <c r="ABR4" s="15"/>
      <c r="ABS4" s="15"/>
      <c r="ABT4" s="15"/>
      <c r="ABU4" s="15"/>
      <c r="ABV4" s="15"/>
      <c r="ABW4" s="15"/>
      <c r="ABX4" s="15"/>
      <c r="ABY4" s="15"/>
      <c r="ABZ4" s="15"/>
      <c r="ACA4" s="15"/>
      <c r="ACB4" s="15"/>
      <c r="ACC4" s="15"/>
      <c r="ACD4" s="15"/>
      <c r="ACE4" s="15"/>
      <c r="ACF4" s="15"/>
      <c r="ACG4" s="15"/>
      <c r="ACH4" s="15"/>
      <c r="ACI4" s="15"/>
      <c r="ACJ4" s="15"/>
      <c r="ACK4" s="15"/>
      <c r="ACL4" s="15"/>
      <c r="ACM4" s="15"/>
      <c r="ACN4" s="15"/>
      <c r="ACO4" s="15"/>
      <c r="ACP4" s="15"/>
      <c r="ACQ4" s="15"/>
      <c r="ACR4" s="15"/>
      <c r="ACS4" s="15"/>
      <c r="ACT4" s="15"/>
      <c r="ACU4" s="15"/>
      <c r="ACV4" s="15"/>
      <c r="ACW4" s="15"/>
      <c r="ACX4" s="15"/>
      <c r="ACY4" s="15"/>
      <c r="ACZ4" s="15"/>
      <c r="ADA4" s="15"/>
      <c r="ADB4" s="15"/>
      <c r="ADC4" s="15"/>
      <c r="ADD4" s="15"/>
      <c r="ADE4" s="15"/>
      <c r="ADF4" s="15"/>
      <c r="ADG4" s="15"/>
      <c r="ADH4" s="15"/>
      <c r="ADI4" s="15"/>
      <c r="ADJ4" s="15"/>
      <c r="ADK4" s="15"/>
      <c r="ADL4" s="15"/>
      <c r="ADM4" s="15"/>
      <c r="ADN4" s="15"/>
      <c r="ADO4" s="15"/>
      <c r="ADP4" s="15"/>
      <c r="ADQ4" s="15"/>
      <c r="ADR4" s="15"/>
      <c r="ADS4" s="15"/>
      <c r="ADT4" s="15"/>
      <c r="ADU4" s="15"/>
      <c r="ADV4" s="15"/>
      <c r="ADW4" s="15"/>
      <c r="ADX4" s="15"/>
      <c r="ADY4" s="15"/>
      <c r="ADZ4" s="15"/>
      <c r="AEA4" s="15"/>
      <c r="AEB4" s="15"/>
      <c r="AEC4" s="15"/>
      <c r="AED4" s="15"/>
      <c r="AEE4" s="15"/>
      <c r="AEF4" s="15"/>
      <c r="AEG4" s="15"/>
      <c r="AEH4" s="15"/>
      <c r="AEI4" s="15"/>
      <c r="AEJ4" s="15"/>
      <c r="AEK4" s="15"/>
      <c r="AEL4" s="15"/>
      <c r="AEM4" s="15"/>
      <c r="AEN4" s="15"/>
      <c r="AEO4" s="15"/>
      <c r="AEP4" s="15"/>
      <c r="AEQ4" s="15"/>
      <c r="AER4" s="15"/>
      <c r="AES4" s="15"/>
      <c r="AET4" s="15"/>
      <c r="AEU4" s="15"/>
      <c r="AEV4" s="15"/>
      <c r="AEW4" s="15"/>
      <c r="AEX4" s="15"/>
      <c r="AEY4" s="15"/>
      <c r="AEZ4" s="15"/>
      <c r="AFA4" s="15"/>
      <c r="AFB4" s="15"/>
      <c r="AFC4" s="15"/>
      <c r="AFD4" s="15"/>
      <c r="AFE4" s="15"/>
      <c r="AFF4" s="15"/>
      <c r="AFG4" s="15"/>
      <c r="AFH4" s="15"/>
      <c r="AFI4" s="15"/>
      <c r="AFJ4" s="15"/>
      <c r="AFK4" s="15"/>
      <c r="AFL4" s="15"/>
      <c r="AFM4" s="15"/>
      <c r="AFN4" s="15"/>
      <c r="AFO4" s="15"/>
      <c r="AFP4" s="15"/>
      <c r="AFQ4" s="15"/>
      <c r="AFR4" s="15"/>
      <c r="AFS4" s="15"/>
      <c r="AFT4" s="15"/>
      <c r="AFU4" s="15"/>
      <c r="AFV4" s="15"/>
      <c r="AFW4" s="15"/>
      <c r="AFX4" s="15"/>
      <c r="AFY4" s="15"/>
      <c r="AFZ4" s="15"/>
      <c r="AGA4" s="15"/>
      <c r="AGB4" s="15"/>
      <c r="AGC4" s="15"/>
      <c r="AGD4" s="15"/>
      <c r="AGE4" s="15"/>
      <c r="AGF4" s="15"/>
      <c r="AGG4" s="15"/>
      <c r="AGH4" s="15"/>
      <c r="AGI4" s="15"/>
      <c r="AGJ4" s="15"/>
      <c r="AGK4" s="15"/>
      <c r="AGL4" s="15"/>
      <c r="AGM4" s="15"/>
      <c r="AGN4" s="15"/>
      <c r="AGO4" s="15"/>
      <c r="AGP4" s="15"/>
      <c r="AGQ4" s="15"/>
      <c r="AGR4" s="15"/>
      <c r="AGS4" s="15"/>
      <c r="AGT4" s="15"/>
      <c r="AGU4" s="15"/>
      <c r="AGV4" s="15"/>
      <c r="AGW4" s="15"/>
      <c r="AGX4" s="15"/>
      <c r="AGY4" s="15"/>
      <c r="AGZ4" s="15"/>
      <c r="AHA4" s="15"/>
      <c r="AHB4" s="15"/>
      <c r="AHC4" s="15"/>
      <c r="AHD4" s="15"/>
      <c r="AHE4" s="15"/>
      <c r="AHF4" s="15"/>
      <c r="AHG4" s="15"/>
      <c r="AHH4" s="15"/>
      <c r="AHI4" s="15"/>
      <c r="AHJ4" s="15"/>
      <c r="AHK4" s="15"/>
      <c r="AHL4" s="15"/>
      <c r="AHM4" s="15"/>
      <c r="AHN4" s="15"/>
      <c r="AHO4" s="15"/>
      <c r="AHP4" s="15"/>
      <c r="AHQ4" s="15"/>
      <c r="AHR4" s="15"/>
      <c r="AHS4" s="15"/>
      <c r="AHT4" s="15"/>
      <c r="AHU4" s="15"/>
      <c r="AHV4" s="15"/>
      <c r="AHW4" s="15"/>
      <c r="AHX4" s="15"/>
      <c r="AHY4" s="15"/>
      <c r="AHZ4" s="15"/>
      <c r="AIA4" s="15"/>
      <c r="AIB4" s="15"/>
      <c r="AIC4" s="15"/>
      <c r="AID4" s="15"/>
      <c r="AIE4" s="15"/>
      <c r="AIF4" s="15"/>
      <c r="AIG4" s="15"/>
      <c r="AIH4" s="15"/>
      <c r="AII4" s="15"/>
      <c r="AIJ4" s="15"/>
      <c r="AIK4" s="15"/>
      <c r="AIL4" s="15"/>
      <c r="AIM4" s="15"/>
      <c r="AIN4" s="15"/>
      <c r="AIO4" s="15"/>
      <c r="AIP4" s="15"/>
      <c r="AIQ4" s="15"/>
      <c r="AIR4" s="15"/>
      <c r="AIS4" s="15"/>
      <c r="AIT4" s="15"/>
      <c r="AIU4" s="15"/>
      <c r="AIV4" s="15"/>
      <c r="AIW4" s="15"/>
      <c r="AIX4" s="15"/>
      <c r="AIY4" s="15"/>
      <c r="AIZ4" s="15"/>
      <c r="AJA4" s="15"/>
      <c r="AJB4" s="15"/>
      <c r="AJC4" s="15"/>
      <c r="AJD4" s="15"/>
      <c r="AJE4" s="15"/>
      <c r="AJF4" s="15"/>
      <c r="AJG4" s="15"/>
      <c r="AJH4" s="15"/>
      <c r="AJI4" s="15"/>
      <c r="AJJ4" s="15"/>
      <c r="AJK4" s="15"/>
      <c r="AJL4" s="15"/>
      <c r="AJM4" s="15"/>
      <c r="AJN4" s="15"/>
      <c r="AJO4" s="15"/>
      <c r="AJP4" s="15"/>
      <c r="AJQ4" s="15"/>
      <c r="AJR4" s="15"/>
      <c r="AJS4" s="15"/>
      <c r="AJT4" s="15"/>
      <c r="AJU4" s="15"/>
      <c r="AJV4" s="15"/>
      <c r="AJW4" s="15"/>
      <c r="AJX4" s="15"/>
      <c r="AJY4" s="15"/>
      <c r="AJZ4" s="15"/>
      <c r="AKA4" s="15"/>
      <c r="AKB4" s="15"/>
      <c r="AKC4" s="15"/>
      <c r="AKD4" s="15"/>
      <c r="AKE4" s="15"/>
      <c r="AKF4" s="15"/>
      <c r="AKG4" s="15"/>
      <c r="AKH4" s="15"/>
      <c r="AKI4" s="15"/>
    </row>
    <row r="5" spans="1:971" s="26" customFormat="1" ht="18" customHeight="1" x14ac:dyDescent="0.25">
      <c r="A5" s="39" t="s">
        <v>50</v>
      </c>
      <c r="B5" s="40"/>
      <c r="C5" s="40"/>
      <c r="DN5" s="30"/>
    </row>
    <row r="6" spans="1:971" s="26" customFormat="1" x14ac:dyDescent="0.25">
      <c r="A6" s="39" t="s">
        <v>51</v>
      </c>
      <c r="B6" s="40"/>
      <c r="C6" s="40"/>
      <c r="DN6" s="30"/>
    </row>
    <row r="7" spans="1:971" x14ac:dyDescent="0.25">
      <c r="A7" s="17">
        <v>1</v>
      </c>
      <c r="B7" s="18" t="s">
        <v>52</v>
      </c>
      <c r="C7" t="s">
        <v>53</v>
      </c>
      <c r="D7">
        <v>1</v>
      </c>
      <c r="E7">
        <v>1</v>
      </c>
      <c r="F7">
        <v>1</v>
      </c>
      <c r="G7">
        <v>1</v>
      </c>
      <c r="H7">
        <v>1</v>
      </c>
      <c r="I7">
        <v>1</v>
      </c>
      <c r="J7">
        <v>1</v>
      </c>
      <c r="K7">
        <v>1</v>
      </c>
      <c r="L7">
        <v>1</v>
      </c>
      <c r="M7">
        <v>1</v>
      </c>
      <c r="N7">
        <v>1</v>
      </c>
      <c r="O7">
        <v>1</v>
      </c>
      <c r="P7">
        <v>1</v>
      </c>
      <c r="Q7">
        <v>1</v>
      </c>
      <c r="R7">
        <v>1</v>
      </c>
      <c r="S7">
        <v>1</v>
      </c>
      <c r="T7">
        <v>1</v>
      </c>
      <c r="U7">
        <v>1</v>
      </c>
      <c r="V7">
        <v>1</v>
      </c>
      <c r="W7">
        <v>1</v>
      </c>
      <c r="X7">
        <v>1</v>
      </c>
      <c r="Y7">
        <v>1</v>
      </c>
      <c r="Z7">
        <v>1</v>
      </c>
      <c r="AA7">
        <v>1</v>
      </c>
      <c r="AB7">
        <v>1</v>
      </c>
      <c r="AC7">
        <v>1</v>
      </c>
      <c r="AD7">
        <v>1</v>
      </c>
      <c r="AE7">
        <v>1</v>
      </c>
      <c r="AF7">
        <v>1</v>
      </c>
      <c r="AG7">
        <v>1</v>
      </c>
      <c r="AH7">
        <v>1</v>
      </c>
      <c r="AI7">
        <v>1</v>
      </c>
      <c r="AJ7">
        <v>1</v>
      </c>
      <c r="AK7">
        <v>1</v>
      </c>
      <c r="AL7">
        <v>1</v>
      </c>
      <c r="AM7">
        <v>1</v>
      </c>
      <c r="AN7">
        <v>1</v>
      </c>
      <c r="AO7">
        <v>1</v>
      </c>
      <c r="AP7">
        <v>1</v>
      </c>
      <c r="AQ7">
        <v>1</v>
      </c>
      <c r="AR7">
        <v>1</v>
      </c>
      <c r="AS7">
        <v>1</v>
      </c>
      <c r="AT7">
        <v>1</v>
      </c>
      <c r="AU7">
        <v>1</v>
      </c>
      <c r="AV7">
        <v>1</v>
      </c>
      <c r="AW7">
        <v>1</v>
      </c>
      <c r="AX7">
        <v>1</v>
      </c>
      <c r="AY7">
        <v>1</v>
      </c>
      <c r="AZ7">
        <v>1</v>
      </c>
      <c r="BA7">
        <v>1</v>
      </c>
      <c r="BB7">
        <v>1</v>
      </c>
      <c r="BC7">
        <v>1</v>
      </c>
      <c r="BD7">
        <v>1</v>
      </c>
      <c r="BE7">
        <v>1</v>
      </c>
      <c r="BF7">
        <v>1</v>
      </c>
      <c r="BG7">
        <v>1</v>
      </c>
      <c r="BH7">
        <v>1</v>
      </c>
      <c r="BI7">
        <v>1</v>
      </c>
      <c r="BJ7">
        <v>1</v>
      </c>
      <c r="BK7">
        <v>1</v>
      </c>
      <c r="BL7">
        <v>1</v>
      </c>
      <c r="BM7">
        <v>1</v>
      </c>
      <c r="BN7">
        <v>1</v>
      </c>
      <c r="BO7">
        <v>1</v>
      </c>
      <c r="BP7">
        <v>1</v>
      </c>
      <c r="BQ7">
        <v>1</v>
      </c>
      <c r="BR7">
        <v>1</v>
      </c>
      <c r="BS7">
        <v>1</v>
      </c>
      <c r="BT7">
        <v>1</v>
      </c>
      <c r="BU7">
        <v>1</v>
      </c>
      <c r="BV7">
        <v>1</v>
      </c>
      <c r="BW7">
        <v>1</v>
      </c>
      <c r="BX7">
        <v>1</v>
      </c>
      <c r="BY7">
        <v>1</v>
      </c>
      <c r="BZ7">
        <v>1</v>
      </c>
      <c r="CA7">
        <v>1</v>
      </c>
      <c r="CB7">
        <v>1</v>
      </c>
      <c r="CC7">
        <v>1</v>
      </c>
      <c r="CD7">
        <v>1</v>
      </c>
      <c r="CE7">
        <v>1</v>
      </c>
      <c r="CF7">
        <v>1</v>
      </c>
      <c r="CG7">
        <v>1</v>
      </c>
      <c r="CH7">
        <v>1</v>
      </c>
      <c r="CI7">
        <v>1</v>
      </c>
      <c r="CJ7">
        <v>1</v>
      </c>
      <c r="CK7">
        <v>1</v>
      </c>
      <c r="CL7">
        <v>1</v>
      </c>
      <c r="CM7">
        <v>1</v>
      </c>
      <c r="CN7">
        <v>1</v>
      </c>
      <c r="CO7">
        <v>1</v>
      </c>
      <c r="CP7">
        <v>1</v>
      </c>
      <c r="CQ7">
        <v>1</v>
      </c>
      <c r="CR7">
        <v>1</v>
      </c>
      <c r="CS7">
        <v>1</v>
      </c>
      <c r="CT7">
        <v>1</v>
      </c>
      <c r="CU7">
        <v>1</v>
      </c>
      <c r="CV7">
        <v>1</v>
      </c>
      <c r="CW7">
        <v>1</v>
      </c>
      <c r="CX7">
        <v>1</v>
      </c>
      <c r="CY7">
        <v>1</v>
      </c>
      <c r="CZ7">
        <v>1</v>
      </c>
      <c r="DA7">
        <v>1</v>
      </c>
      <c r="DB7">
        <v>1</v>
      </c>
      <c r="DC7">
        <v>1</v>
      </c>
      <c r="DD7">
        <v>1</v>
      </c>
      <c r="DE7">
        <v>1</v>
      </c>
      <c r="DF7">
        <v>1</v>
      </c>
      <c r="DG7">
        <v>1</v>
      </c>
      <c r="DH7">
        <v>1</v>
      </c>
      <c r="DI7">
        <v>1</v>
      </c>
      <c r="DJ7">
        <v>1</v>
      </c>
      <c r="DK7">
        <v>1</v>
      </c>
      <c r="DL7">
        <v>1</v>
      </c>
      <c r="DM7">
        <v>1</v>
      </c>
    </row>
    <row r="8" spans="1:971" x14ac:dyDescent="0.25">
      <c r="A8" s="17">
        <v>2</v>
      </c>
      <c r="B8" t="s">
        <v>54</v>
      </c>
      <c r="C8" t="s">
        <v>55</v>
      </c>
      <c r="D8">
        <v>1</v>
      </c>
      <c r="E8">
        <v>1</v>
      </c>
      <c r="F8">
        <v>1</v>
      </c>
      <c r="G8">
        <v>1</v>
      </c>
      <c r="H8">
        <v>0</v>
      </c>
      <c r="I8">
        <v>1</v>
      </c>
      <c r="J8">
        <v>1</v>
      </c>
      <c r="K8">
        <v>1</v>
      </c>
      <c r="L8">
        <v>1</v>
      </c>
      <c r="M8">
        <v>1</v>
      </c>
      <c r="N8">
        <v>1</v>
      </c>
      <c r="O8">
        <v>1</v>
      </c>
      <c r="P8">
        <v>1</v>
      </c>
      <c r="Q8">
        <v>1</v>
      </c>
      <c r="R8">
        <v>1</v>
      </c>
      <c r="S8">
        <v>1</v>
      </c>
      <c r="T8">
        <v>1</v>
      </c>
      <c r="U8">
        <v>1</v>
      </c>
      <c r="V8">
        <v>1</v>
      </c>
      <c r="W8">
        <v>1</v>
      </c>
      <c r="X8">
        <v>1</v>
      </c>
      <c r="Y8">
        <v>1</v>
      </c>
      <c r="Z8">
        <v>0</v>
      </c>
      <c r="AA8">
        <v>1</v>
      </c>
      <c r="AB8">
        <v>1</v>
      </c>
      <c r="AC8">
        <v>1</v>
      </c>
      <c r="AD8">
        <v>1</v>
      </c>
      <c r="AE8">
        <v>1</v>
      </c>
      <c r="AF8">
        <v>1</v>
      </c>
      <c r="AG8">
        <v>1</v>
      </c>
      <c r="AH8">
        <v>1</v>
      </c>
      <c r="AI8">
        <v>1</v>
      </c>
      <c r="AJ8">
        <v>1</v>
      </c>
      <c r="AK8">
        <v>1</v>
      </c>
      <c r="AL8">
        <v>1</v>
      </c>
      <c r="AM8">
        <v>1</v>
      </c>
      <c r="AN8">
        <v>1</v>
      </c>
      <c r="AO8">
        <v>1</v>
      </c>
      <c r="AP8">
        <v>1</v>
      </c>
      <c r="AQ8">
        <v>1</v>
      </c>
      <c r="AR8">
        <v>0</v>
      </c>
      <c r="AS8">
        <v>1</v>
      </c>
      <c r="AT8">
        <v>1</v>
      </c>
      <c r="AU8">
        <v>1</v>
      </c>
      <c r="AV8">
        <v>1</v>
      </c>
      <c r="AW8">
        <v>1</v>
      </c>
      <c r="AX8">
        <v>1</v>
      </c>
      <c r="AY8">
        <v>1</v>
      </c>
      <c r="AZ8">
        <v>1</v>
      </c>
      <c r="BA8">
        <v>1</v>
      </c>
      <c r="BB8">
        <v>1</v>
      </c>
      <c r="BC8">
        <v>1</v>
      </c>
      <c r="BD8">
        <v>1</v>
      </c>
      <c r="BE8">
        <v>1</v>
      </c>
      <c r="BF8">
        <v>1</v>
      </c>
      <c r="BG8">
        <v>1</v>
      </c>
      <c r="BH8">
        <v>1</v>
      </c>
      <c r="BI8">
        <v>1</v>
      </c>
      <c r="BJ8">
        <v>1</v>
      </c>
      <c r="BK8">
        <v>1</v>
      </c>
      <c r="BL8">
        <v>1</v>
      </c>
      <c r="BM8">
        <v>1</v>
      </c>
      <c r="BN8">
        <v>1</v>
      </c>
      <c r="BO8">
        <v>1</v>
      </c>
      <c r="BP8">
        <v>1</v>
      </c>
      <c r="BQ8">
        <v>1</v>
      </c>
      <c r="BR8">
        <v>1</v>
      </c>
      <c r="BS8">
        <v>1</v>
      </c>
      <c r="BT8">
        <v>1</v>
      </c>
      <c r="BU8">
        <v>1</v>
      </c>
      <c r="BV8">
        <v>0</v>
      </c>
      <c r="BW8">
        <v>1</v>
      </c>
      <c r="BX8">
        <v>1</v>
      </c>
      <c r="BY8">
        <v>1</v>
      </c>
      <c r="BZ8">
        <v>1</v>
      </c>
      <c r="CA8">
        <v>1</v>
      </c>
      <c r="CB8">
        <v>0</v>
      </c>
      <c r="CC8">
        <v>1</v>
      </c>
      <c r="CD8">
        <v>1</v>
      </c>
      <c r="CE8">
        <v>1</v>
      </c>
      <c r="CF8">
        <v>1</v>
      </c>
      <c r="CG8">
        <v>1</v>
      </c>
      <c r="CH8">
        <v>1</v>
      </c>
      <c r="CI8">
        <v>1</v>
      </c>
      <c r="CJ8">
        <v>1</v>
      </c>
      <c r="CK8">
        <v>1</v>
      </c>
      <c r="CL8">
        <v>1</v>
      </c>
      <c r="CM8">
        <v>1</v>
      </c>
      <c r="CN8">
        <v>1</v>
      </c>
      <c r="CO8">
        <v>1</v>
      </c>
      <c r="CP8">
        <v>1</v>
      </c>
      <c r="CQ8">
        <v>1</v>
      </c>
      <c r="CR8">
        <v>1</v>
      </c>
      <c r="CS8">
        <v>1</v>
      </c>
      <c r="CT8">
        <v>1</v>
      </c>
      <c r="CU8">
        <v>1</v>
      </c>
      <c r="CV8">
        <v>1</v>
      </c>
      <c r="CW8">
        <v>1</v>
      </c>
      <c r="CX8">
        <v>1</v>
      </c>
      <c r="CY8">
        <v>1</v>
      </c>
      <c r="CZ8">
        <v>1</v>
      </c>
      <c r="DA8">
        <v>1</v>
      </c>
      <c r="DB8">
        <v>1</v>
      </c>
      <c r="DC8">
        <v>1</v>
      </c>
      <c r="DD8">
        <v>1</v>
      </c>
      <c r="DE8">
        <v>1</v>
      </c>
      <c r="DF8">
        <v>1</v>
      </c>
      <c r="DG8">
        <v>1</v>
      </c>
      <c r="DH8">
        <v>1</v>
      </c>
      <c r="DI8">
        <v>1</v>
      </c>
      <c r="DJ8">
        <v>1</v>
      </c>
      <c r="DK8">
        <v>1</v>
      </c>
      <c r="DL8">
        <v>1</v>
      </c>
      <c r="DM8">
        <v>1</v>
      </c>
    </row>
    <row r="9" spans="1:971" x14ac:dyDescent="0.25">
      <c r="A9" s="17">
        <v>3</v>
      </c>
      <c r="B9" t="s">
        <v>56</v>
      </c>
      <c r="C9" t="s">
        <v>57</v>
      </c>
      <c r="D9">
        <v>1</v>
      </c>
      <c r="E9">
        <v>1</v>
      </c>
      <c r="F9">
        <v>1</v>
      </c>
      <c r="G9">
        <v>1</v>
      </c>
      <c r="H9">
        <v>1</v>
      </c>
      <c r="I9">
        <v>1</v>
      </c>
      <c r="J9">
        <v>1</v>
      </c>
      <c r="K9">
        <v>1</v>
      </c>
      <c r="L9">
        <v>1</v>
      </c>
      <c r="M9">
        <v>1</v>
      </c>
      <c r="N9">
        <v>1</v>
      </c>
      <c r="O9">
        <v>1</v>
      </c>
      <c r="P9">
        <v>1</v>
      </c>
      <c r="Q9">
        <v>1</v>
      </c>
      <c r="R9">
        <v>1</v>
      </c>
      <c r="S9">
        <v>1</v>
      </c>
      <c r="T9">
        <v>1</v>
      </c>
      <c r="U9">
        <v>1</v>
      </c>
      <c r="V9">
        <v>1</v>
      </c>
      <c r="W9">
        <v>1</v>
      </c>
      <c r="X9">
        <v>1</v>
      </c>
      <c r="Y9">
        <v>1</v>
      </c>
      <c r="Z9">
        <v>1</v>
      </c>
      <c r="AA9">
        <v>1</v>
      </c>
      <c r="AB9">
        <v>1</v>
      </c>
      <c r="AC9">
        <v>1</v>
      </c>
      <c r="AD9">
        <v>1</v>
      </c>
      <c r="AE9">
        <v>1</v>
      </c>
      <c r="AF9">
        <v>1</v>
      </c>
      <c r="AG9">
        <v>1</v>
      </c>
      <c r="AH9">
        <v>1</v>
      </c>
      <c r="AI9">
        <v>1</v>
      </c>
      <c r="AJ9">
        <v>1</v>
      </c>
      <c r="AK9">
        <v>1</v>
      </c>
      <c r="AL9">
        <v>1</v>
      </c>
      <c r="AM9">
        <v>1</v>
      </c>
      <c r="AN9">
        <v>1</v>
      </c>
      <c r="AO9">
        <v>1</v>
      </c>
      <c r="AP9">
        <v>1</v>
      </c>
      <c r="AQ9">
        <v>1</v>
      </c>
      <c r="AR9">
        <v>1</v>
      </c>
      <c r="AS9">
        <v>1</v>
      </c>
      <c r="AT9">
        <v>1</v>
      </c>
      <c r="AU9">
        <v>1</v>
      </c>
      <c r="AV9">
        <v>1</v>
      </c>
      <c r="AW9">
        <v>1</v>
      </c>
      <c r="AX9">
        <v>1</v>
      </c>
      <c r="AY9">
        <v>1</v>
      </c>
      <c r="AZ9">
        <v>1</v>
      </c>
      <c r="BA9">
        <v>1</v>
      </c>
      <c r="BB9">
        <v>1</v>
      </c>
      <c r="BC9">
        <v>1</v>
      </c>
      <c r="BD9">
        <v>1</v>
      </c>
      <c r="BE9">
        <v>1</v>
      </c>
      <c r="BF9">
        <v>1</v>
      </c>
      <c r="BG9">
        <v>1</v>
      </c>
      <c r="BH9">
        <v>1</v>
      </c>
      <c r="BI9">
        <v>1</v>
      </c>
      <c r="BJ9">
        <v>1</v>
      </c>
      <c r="BK9">
        <v>1</v>
      </c>
      <c r="BL9">
        <v>0</v>
      </c>
      <c r="BM9">
        <v>1</v>
      </c>
      <c r="BN9">
        <v>1</v>
      </c>
      <c r="BO9">
        <v>1</v>
      </c>
      <c r="BP9">
        <v>1</v>
      </c>
      <c r="BQ9">
        <v>1</v>
      </c>
      <c r="BR9">
        <v>1</v>
      </c>
      <c r="BS9">
        <v>1</v>
      </c>
      <c r="BT9">
        <v>1</v>
      </c>
      <c r="BU9">
        <v>1</v>
      </c>
      <c r="BV9">
        <v>1</v>
      </c>
      <c r="BW9">
        <v>1</v>
      </c>
      <c r="BX9">
        <v>1</v>
      </c>
      <c r="BY9">
        <v>1</v>
      </c>
      <c r="BZ9">
        <v>1</v>
      </c>
      <c r="CA9">
        <v>1</v>
      </c>
      <c r="CB9">
        <v>1</v>
      </c>
      <c r="CC9">
        <v>1</v>
      </c>
      <c r="CD9">
        <v>1</v>
      </c>
      <c r="CE9">
        <v>1</v>
      </c>
      <c r="CF9">
        <v>1</v>
      </c>
      <c r="CG9">
        <v>1</v>
      </c>
      <c r="CH9">
        <v>1</v>
      </c>
      <c r="CI9">
        <v>1</v>
      </c>
      <c r="CJ9">
        <v>1</v>
      </c>
      <c r="CK9">
        <v>1</v>
      </c>
      <c r="CL9">
        <v>1</v>
      </c>
      <c r="CM9">
        <v>1</v>
      </c>
      <c r="CN9">
        <v>1</v>
      </c>
      <c r="CO9">
        <v>1</v>
      </c>
      <c r="CP9">
        <v>1</v>
      </c>
      <c r="CQ9">
        <v>1</v>
      </c>
      <c r="CR9">
        <v>1</v>
      </c>
      <c r="CS9">
        <v>1</v>
      </c>
      <c r="CT9">
        <v>1</v>
      </c>
      <c r="CU9">
        <v>1</v>
      </c>
      <c r="CV9">
        <v>1</v>
      </c>
      <c r="CW9">
        <v>1</v>
      </c>
      <c r="CX9">
        <v>1</v>
      </c>
      <c r="CY9">
        <v>1</v>
      </c>
      <c r="CZ9">
        <v>1</v>
      </c>
      <c r="DA9">
        <v>1</v>
      </c>
      <c r="DB9">
        <v>1</v>
      </c>
      <c r="DC9">
        <v>1</v>
      </c>
      <c r="DD9">
        <v>1</v>
      </c>
      <c r="DE9">
        <v>1</v>
      </c>
      <c r="DF9">
        <v>1</v>
      </c>
      <c r="DG9">
        <v>1</v>
      </c>
      <c r="DH9">
        <v>1</v>
      </c>
      <c r="DI9">
        <v>1</v>
      </c>
      <c r="DJ9">
        <v>1</v>
      </c>
      <c r="DK9">
        <v>1</v>
      </c>
      <c r="DL9">
        <v>1</v>
      </c>
      <c r="DM9">
        <v>1</v>
      </c>
    </row>
    <row r="10" spans="1:971" x14ac:dyDescent="0.25">
      <c r="A10" s="17">
        <v>4</v>
      </c>
      <c r="B10" t="s">
        <v>58</v>
      </c>
      <c r="C10" t="s">
        <v>59</v>
      </c>
      <c r="D10">
        <v>1</v>
      </c>
      <c r="E10">
        <v>1</v>
      </c>
      <c r="F10">
        <v>1</v>
      </c>
      <c r="G10">
        <v>1</v>
      </c>
      <c r="H10">
        <v>1</v>
      </c>
      <c r="I10">
        <v>1</v>
      </c>
      <c r="J10">
        <v>1</v>
      </c>
      <c r="K10">
        <v>1</v>
      </c>
      <c r="L10">
        <v>1</v>
      </c>
      <c r="M10">
        <v>1</v>
      </c>
      <c r="N10">
        <v>1</v>
      </c>
      <c r="O10">
        <v>1</v>
      </c>
      <c r="P10">
        <v>1</v>
      </c>
      <c r="Q10">
        <v>1</v>
      </c>
      <c r="R10">
        <v>1</v>
      </c>
      <c r="S10">
        <v>1</v>
      </c>
      <c r="T10">
        <v>0</v>
      </c>
      <c r="U10">
        <v>1</v>
      </c>
      <c r="V10">
        <v>1</v>
      </c>
      <c r="W10">
        <v>1</v>
      </c>
      <c r="X10">
        <v>1</v>
      </c>
      <c r="Y10">
        <v>1</v>
      </c>
      <c r="Z10">
        <v>1</v>
      </c>
      <c r="AA10">
        <v>1</v>
      </c>
      <c r="AB10">
        <v>1</v>
      </c>
      <c r="AC10">
        <v>1</v>
      </c>
      <c r="AD10">
        <v>1</v>
      </c>
      <c r="AE10">
        <v>1</v>
      </c>
      <c r="AF10">
        <v>1</v>
      </c>
      <c r="AG10">
        <v>1</v>
      </c>
      <c r="AH10">
        <v>1</v>
      </c>
      <c r="AI10">
        <v>1</v>
      </c>
      <c r="AJ10">
        <v>0</v>
      </c>
      <c r="AK10">
        <v>1</v>
      </c>
      <c r="AL10">
        <v>0</v>
      </c>
      <c r="AM10">
        <v>1</v>
      </c>
      <c r="AN10">
        <v>0</v>
      </c>
      <c r="AO10">
        <v>1</v>
      </c>
      <c r="AP10">
        <v>1</v>
      </c>
      <c r="AQ10">
        <v>1</v>
      </c>
      <c r="AR10">
        <v>1</v>
      </c>
      <c r="AS10">
        <v>1</v>
      </c>
      <c r="AT10">
        <v>0</v>
      </c>
      <c r="AU10">
        <v>1</v>
      </c>
      <c r="AV10">
        <v>1</v>
      </c>
      <c r="AW10">
        <v>1</v>
      </c>
      <c r="AX10">
        <v>1</v>
      </c>
      <c r="AY10">
        <v>1</v>
      </c>
      <c r="AZ10">
        <v>1</v>
      </c>
      <c r="BA10">
        <v>1</v>
      </c>
      <c r="BB10">
        <v>1</v>
      </c>
      <c r="BC10">
        <v>1</v>
      </c>
      <c r="BD10">
        <v>0</v>
      </c>
      <c r="BE10">
        <v>1</v>
      </c>
      <c r="BF10">
        <v>1</v>
      </c>
      <c r="BG10">
        <v>1</v>
      </c>
      <c r="BH10">
        <v>1</v>
      </c>
      <c r="BI10">
        <v>1</v>
      </c>
      <c r="BJ10">
        <v>1</v>
      </c>
      <c r="BK10">
        <v>1</v>
      </c>
      <c r="BL10">
        <v>1</v>
      </c>
      <c r="BM10">
        <v>1</v>
      </c>
      <c r="BN10">
        <v>1</v>
      </c>
      <c r="BO10">
        <v>1</v>
      </c>
      <c r="BP10">
        <v>1</v>
      </c>
      <c r="BQ10">
        <v>1</v>
      </c>
      <c r="BR10">
        <v>1</v>
      </c>
      <c r="BS10">
        <v>1</v>
      </c>
      <c r="BT10">
        <v>1</v>
      </c>
      <c r="BU10">
        <v>1</v>
      </c>
      <c r="BV10">
        <v>1</v>
      </c>
      <c r="BW10">
        <v>1</v>
      </c>
      <c r="BX10">
        <v>1</v>
      </c>
      <c r="BY10">
        <v>1</v>
      </c>
      <c r="BZ10">
        <v>1</v>
      </c>
      <c r="CA10">
        <v>1</v>
      </c>
      <c r="CB10">
        <v>1</v>
      </c>
      <c r="CC10">
        <v>1</v>
      </c>
      <c r="CD10">
        <v>1</v>
      </c>
      <c r="CE10">
        <v>1</v>
      </c>
      <c r="CF10">
        <v>1</v>
      </c>
      <c r="CG10">
        <v>1</v>
      </c>
      <c r="CH10">
        <v>1</v>
      </c>
      <c r="CI10">
        <v>1</v>
      </c>
      <c r="CJ10">
        <v>1</v>
      </c>
      <c r="CK10">
        <v>1</v>
      </c>
      <c r="CL10">
        <v>1</v>
      </c>
      <c r="CM10">
        <v>1</v>
      </c>
      <c r="CN10">
        <v>0</v>
      </c>
      <c r="CO10">
        <v>1</v>
      </c>
      <c r="CP10">
        <v>1</v>
      </c>
      <c r="CQ10">
        <v>1</v>
      </c>
      <c r="CR10">
        <v>1</v>
      </c>
      <c r="CS10">
        <v>1</v>
      </c>
      <c r="CT10">
        <v>1</v>
      </c>
      <c r="CU10">
        <v>1</v>
      </c>
      <c r="CV10">
        <v>1</v>
      </c>
      <c r="CW10">
        <v>1</v>
      </c>
      <c r="CX10">
        <v>1</v>
      </c>
      <c r="CY10">
        <v>1</v>
      </c>
      <c r="CZ10">
        <v>1</v>
      </c>
      <c r="DA10">
        <v>1</v>
      </c>
      <c r="DB10">
        <v>1</v>
      </c>
      <c r="DC10">
        <v>1</v>
      </c>
      <c r="DD10">
        <v>1</v>
      </c>
      <c r="DE10">
        <v>1</v>
      </c>
      <c r="DF10">
        <v>1</v>
      </c>
      <c r="DG10">
        <v>1</v>
      </c>
      <c r="DH10">
        <v>1</v>
      </c>
      <c r="DI10">
        <v>1</v>
      </c>
      <c r="DJ10">
        <v>1</v>
      </c>
      <c r="DK10">
        <v>1</v>
      </c>
      <c r="DL10">
        <v>1</v>
      </c>
      <c r="DM10">
        <v>1</v>
      </c>
    </row>
    <row r="11" spans="1:971" s="26" customFormat="1" x14ac:dyDescent="0.25">
      <c r="A11" s="39" t="s">
        <v>60</v>
      </c>
      <c r="B11" s="40"/>
      <c r="C11" s="40"/>
      <c r="DN11" s="30"/>
    </row>
    <row r="12" spans="1:971" ht="16.899999999999999" customHeight="1" x14ac:dyDescent="0.25">
      <c r="A12" s="17">
        <v>5</v>
      </c>
      <c r="B12" t="s">
        <v>61</v>
      </c>
      <c r="C12" t="s">
        <v>62</v>
      </c>
      <c r="D12">
        <v>1</v>
      </c>
      <c r="E12">
        <v>1</v>
      </c>
      <c r="F12">
        <v>1</v>
      </c>
      <c r="G12">
        <v>1</v>
      </c>
      <c r="H12">
        <v>1</v>
      </c>
      <c r="I12">
        <v>1</v>
      </c>
      <c r="J12">
        <v>1</v>
      </c>
      <c r="K12">
        <v>1</v>
      </c>
      <c r="L12">
        <v>1</v>
      </c>
      <c r="M12">
        <v>1</v>
      </c>
      <c r="N12">
        <v>1</v>
      </c>
      <c r="O12">
        <v>1</v>
      </c>
      <c r="P12">
        <v>1</v>
      </c>
      <c r="Q12">
        <v>1</v>
      </c>
      <c r="R12">
        <v>1</v>
      </c>
      <c r="S12">
        <v>1</v>
      </c>
      <c r="T12">
        <v>1</v>
      </c>
      <c r="U12">
        <v>1</v>
      </c>
      <c r="V12">
        <v>1</v>
      </c>
      <c r="W12">
        <v>1</v>
      </c>
      <c r="X12">
        <v>1</v>
      </c>
      <c r="Y12">
        <v>1</v>
      </c>
      <c r="Z12">
        <v>1</v>
      </c>
      <c r="AA12">
        <v>1</v>
      </c>
      <c r="AB12">
        <v>1</v>
      </c>
      <c r="AC12">
        <v>1</v>
      </c>
      <c r="AD12">
        <v>1</v>
      </c>
      <c r="AE12">
        <v>1</v>
      </c>
      <c r="AF12">
        <v>1</v>
      </c>
      <c r="AG12">
        <v>1</v>
      </c>
      <c r="AH12">
        <v>1</v>
      </c>
      <c r="AI12">
        <v>1</v>
      </c>
      <c r="AJ12">
        <v>1</v>
      </c>
      <c r="AK12">
        <v>1</v>
      </c>
      <c r="AL12">
        <v>1</v>
      </c>
      <c r="AM12">
        <v>1</v>
      </c>
      <c r="AN12">
        <v>1</v>
      </c>
      <c r="AO12">
        <v>1</v>
      </c>
      <c r="AP12">
        <v>1</v>
      </c>
      <c r="AQ12">
        <v>1</v>
      </c>
      <c r="AR12">
        <v>1</v>
      </c>
      <c r="AS12">
        <v>1</v>
      </c>
      <c r="AT12">
        <v>1</v>
      </c>
      <c r="AU12">
        <v>1</v>
      </c>
      <c r="AV12">
        <v>1</v>
      </c>
      <c r="AW12">
        <v>1</v>
      </c>
      <c r="AX12">
        <v>1</v>
      </c>
      <c r="AY12">
        <v>1</v>
      </c>
      <c r="AZ12">
        <v>1</v>
      </c>
      <c r="BA12">
        <v>1</v>
      </c>
      <c r="BB12">
        <v>1</v>
      </c>
      <c r="BC12">
        <v>1</v>
      </c>
      <c r="BD12">
        <v>1</v>
      </c>
      <c r="BE12">
        <v>1</v>
      </c>
      <c r="BF12">
        <v>1</v>
      </c>
      <c r="BG12">
        <v>1</v>
      </c>
      <c r="BH12">
        <v>1</v>
      </c>
      <c r="BI12">
        <v>1</v>
      </c>
      <c r="BJ12">
        <v>1</v>
      </c>
      <c r="BK12">
        <v>1</v>
      </c>
      <c r="BL12">
        <v>1</v>
      </c>
      <c r="BM12">
        <v>1</v>
      </c>
      <c r="BN12">
        <v>1</v>
      </c>
      <c r="BO12">
        <v>1</v>
      </c>
      <c r="BP12">
        <v>1</v>
      </c>
      <c r="BQ12">
        <v>1</v>
      </c>
      <c r="BR12">
        <v>1</v>
      </c>
      <c r="BS12">
        <v>1</v>
      </c>
      <c r="BT12">
        <v>1</v>
      </c>
      <c r="BU12">
        <v>1</v>
      </c>
      <c r="BV12">
        <v>1</v>
      </c>
      <c r="BW12">
        <v>1</v>
      </c>
      <c r="BX12">
        <v>1</v>
      </c>
      <c r="BY12">
        <v>1</v>
      </c>
      <c r="BZ12">
        <v>1</v>
      </c>
      <c r="CA12">
        <v>1</v>
      </c>
      <c r="CB12">
        <v>1</v>
      </c>
      <c r="CC12">
        <v>1</v>
      </c>
      <c r="CD12">
        <v>1</v>
      </c>
      <c r="CE12">
        <v>1</v>
      </c>
      <c r="CF12">
        <v>1</v>
      </c>
      <c r="CG12">
        <v>1</v>
      </c>
      <c r="CH12">
        <v>1</v>
      </c>
      <c r="CI12">
        <v>1</v>
      </c>
      <c r="CJ12">
        <v>1</v>
      </c>
      <c r="CK12">
        <v>1</v>
      </c>
      <c r="CL12">
        <v>1</v>
      </c>
      <c r="CM12">
        <v>1</v>
      </c>
      <c r="CN12">
        <v>1</v>
      </c>
      <c r="CO12">
        <v>1</v>
      </c>
      <c r="CP12">
        <v>1</v>
      </c>
      <c r="CQ12">
        <v>1</v>
      </c>
      <c r="CR12">
        <v>1</v>
      </c>
      <c r="CS12">
        <v>1</v>
      </c>
      <c r="CT12">
        <v>1</v>
      </c>
      <c r="CU12">
        <v>1</v>
      </c>
      <c r="CV12">
        <v>1</v>
      </c>
      <c r="CW12">
        <v>1</v>
      </c>
      <c r="CX12">
        <v>1</v>
      </c>
      <c r="CY12">
        <v>1</v>
      </c>
      <c r="CZ12">
        <v>1</v>
      </c>
      <c r="DA12">
        <v>1</v>
      </c>
      <c r="DB12">
        <v>1</v>
      </c>
      <c r="DC12">
        <v>1</v>
      </c>
      <c r="DD12">
        <v>1</v>
      </c>
      <c r="DE12">
        <v>1</v>
      </c>
      <c r="DF12">
        <v>1</v>
      </c>
      <c r="DG12">
        <v>1</v>
      </c>
      <c r="DH12">
        <v>1</v>
      </c>
      <c r="DI12">
        <v>1</v>
      </c>
      <c r="DJ12">
        <v>1</v>
      </c>
      <c r="DK12">
        <v>1</v>
      </c>
      <c r="DL12">
        <v>1</v>
      </c>
      <c r="DM12">
        <v>1</v>
      </c>
    </row>
    <row r="13" spans="1:971" x14ac:dyDescent="0.25">
      <c r="A13" s="17">
        <v>6</v>
      </c>
      <c r="B13" t="s">
        <v>63</v>
      </c>
      <c r="C13" t="s">
        <v>64</v>
      </c>
      <c r="D13">
        <v>1</v>
      </c>
      <c r="E13">
        <v>1</v>
      </c>
      <c r="F13">
        <v>1</v>
      </c>
      <c r="G13">
        <v>1</v>
      </c>
      <c r="H13">
        <v>1</v>
      </c>
      <c r="I13">
        <v>1</v>
      </c>
      <c r="J13">
        <v>1</v>
      </c>
      <c r="K13">
        <v>1</v>
      </c>
      <c r="L13">
        <v>1</v>
      </c>
      <c r="M13">
        <v>1</v>
      </c>
      <c r="N13">
        <v>0</v>
      </c>
      <c r="O13">
        <v>1</v>
      </c>
      <c r="P13">
        <v>1</v>
      </c>
      <c r="Q13">
        <v>1</v>
      </c>
      <c r="R13">
        <v>1</v>
      </c>
      <c r="S13">
        <v>0</v>
      </c>
      <c r="T13">
        <v>1</v>
      </c>
      <c r="U13">
        <v>1</v>
      </c>
      <c r="V13">
        <v>1</v>
      </c>
      <c r="W13">
        <v>1</v>
      </c>
      <c r="X13">
        <v>1</v>
      </c>
      <c r="Y13">
        <v>1</v>
      </c>
      <c r="Z13">
        <v>1</v>
      </c>
      <c r="AA13">
        <v>1</v>
      </c>
      <c r="AB13">
        <v>1</v>
      </c>
      <c r="AC13">
        <v>1</v>
      </c>
      <c r="AD13">
        <v>1</v>
      </c>
      <c r="AE13">
        <v>1</v>
      </c>
      <c r="AF13">
        <v>1</v>
      </c>
      <c r="AG13">
        <v>1</v>
      </c>
      <c r="AH13">
        <v>1</v>
      </c>
      <c r="AI13">
        <v>1</v>
      </c>
      <c r="AJ13">
        <v>1</v>
      </c>
      <c r="AK13">
        <v>1</v>
      </c>
      <c r="AL13">
        <v>1</v>
      </c>
      <c r="AM13">
        <v>1</v>
      </c>
      <c r="AN13">
        <v>1</v>
      </c>
      <c r="AO13">
        <v>1</v>
      </c>
      <c r="AP13">
        <v>1</v>
      </c>
      <c r="AQ13">
        <v>1</v>
      </c>
      <c r="AR13">
        <v>1</v>
      </c>
      <c r="AS13">
        <v>1</v>
      </c>
      <c r="AT13">
        <v>1</v>
      </c>
      <c r="AU13">
        <v>1</v>
      </c>
      <c r="AV13">
        <v>1</v>
      </c>
      <c r="AW13">
        <v>1</v>
      </c>
      <c r="AX13">
        <v>1</v>
      </c>
      <c r="AY13">
        <v>1</v>
      </c>
      <c r="AZ13">
        <v>1</v>
      </c>
      <c r="BA13">
        <v>1</v>
      </c>
      <c r="BB13">
        <v>1</v>
      </c>
      <c r="BC13">
        <v>1</v>
      </c>
      <c r="BD13">
        <v>1</v>
      </c>
      <c r="BE13">
        <v>1</v>
      </c>
      <c r="BF13">
        <v>1</v>
      </c>
      <c r="BG13">
        <v>1</v>
      </c>
      <c r="BH13">
        <v>1</v>
      </c>
      <c r="BI13">
        <v>1</v>
      </c>
      <c r="BJ13">
        <v>1</v>
      </c>
      <c r="BK13">
        <v>1</v>
      </c>
      <c r="BL13">
        <v>0</v>
      </c>
      <c r="BM13">
        <v>0</v>
      </c>
      <c r="BN13">
        <v>0</v>
      </c>
      <c r="BO13">
        <v>1</v>
      </c>
      <c r="BP13">
        <v>1</v>
      </c>
      <c r="BQ13">
        <v>1</v>
      </c>
      <c r="BR13">
        <v>1</v>
      </c>
      <c r="BS13">
        <v>1</v>
      </c>
      <c r="BT13">
        <v>1</v>
      </c>
      <c r="BU13">
        <v>1</v>
      </c>
      <c r="BV13">
        <v>1</v>
      </c>
      <c r="BW13">
        <v>1</v>
      </c>
      <c r="BX13">
        <v>1</v>
      </c>
      <c r="BY13">
        <v>1</v>
      </c>
      <c r="BZ13">
        <v>1</v>
      </c>
      <c r="CA13">
        <v>1</v>
      </c>
      <c r="CB13">
        <v>1</v>
      </c>
      <c r="CC13">
        <v>1</v>
      </c>
      <c r="CD13">
        <v>1</v>
      </c>
      <c r="CE13">
        <v>1</v>
      </c>
      <c r="CF13">
        <v>1</v>
      </c>
      <c r="CG13">
        <v>1</v>
      </c>
      <c r="CH13">
        <v>1</v>
      </c>
      <c r="CI13">
        <v>1</v>
      </c>
      <c r="CJ13">
        <v>1</v>
      </c>
      <c r="CK13">
        <v>1</v>
      </c>
      <c r="CL13">
        <v>1</v>
      </c>
      <c r="CM13">
        <v>1</v>
      </c>
      <c r="CN13">
        <v>1</v>
      </c>
      <c r="CO13">
        <v>1</v>
      </c>
      <c r="CP13">
        <v>1</v>
      </c>
      <c r="CQ13">
        <v>1</v>
      </c>
      <c r="CR13">
        <v>1</v>
      </c>
      <c r="CS13">
        <v>1</v>
      </c>
      <c r="CT13">
        <v>1</v>
      </c>
      <c r="CU13">
        <v>1</v>
      </c>
      <c r="CV13">
        <v>1</v>
      </c>
      <c r="CW13">
        <v>1</v>
      </c>
      <c r="CX13">
        <v>1</v>
      </c>
      <c r="CY13">
        <v>1</v>
      </c>
      <c r="CZ13">
        <v>1</v>
      </c>
      <c r="DA13">
        <v>1</v>
      </c>
      <c r="DB13">
        <v>1</v>
      </c>
      <c r="DC13">
        <v>1</v>
      </c>
      <c r="DD13">
        <v>1</v>
      </c>
      <c r="DE13">
        <v>1</v>
      </c>
      <c r="DF13">
        <v>1</v>
      </c>
      <c r="DG13">
        <v>1</v>
      </c>
      <c r="DH13">
        <v>1</v>
      </c>
      <c r="DI13">
        <v>1</v>
      </c>
      <c r="DJ13">
        <v>1</v>
      </c>
      <c r="DK13">
        <v>1</v>
      </c>
      <c r="DL13">
        <v>1</v>
      </c>
      <c r="DM13">
        <v>1</v>
      </c>
    </row>
    <row r="14" spans="1:971" s="26" customFormat="1" x14ac:dyDescent="0.25">
      <c r="A14" s="39" t="s">
        <v>65</v>
      </c>
      <c r="B14" s="40"/>
      <c r="C14" s="40"/>
      <c r="DN14" s="30"/>
    </row>
    <row r="15" spans="1:971" x14ac:dyDescent="0.25">
      <c r="A15" s="17">
        <v>7</v>
      </c>
      <c r="B15" t="s">
        <v>66</v>
      </c>
      <c r="C15" t="s">
        <v>67</v>
      </c>
      <c r="D15">
        <v>1</v>
      </c>
      <c r="E15">
        <v>1</v>
      </c>
      <c r="F15">
        <v>1</v>
      </c>
      <c r="G15">
        <v>1</v>
      </c>
      <c r="H15">
        <v>1</v>
      </c>
      <c r="I15">
        <v>1</v>
      </c>
      <c r="J15">
        <v>1</v>
      </c>
      <c r="K15">
        <v>1</v>
      </c>
      <c r="L15">
        <v>1</v>
      </c>
      <c r="M15">
        <v>1</v>
      </c>
      <c r="N15">
        <v>1</v>
      </c>
      <c r="O15">
        <v>1</v>
      </c>
      <c r="P15">
        <v>1</v>
      </c>
      <c r="Q15">
        <v>1</v>
      </c>
      <c r="R15">
        <v>1</v>
      </c>
      <c r="S15">
        <v>1</v>
      </c>
      <c r="T15">
        <v>1</v>
      </c>
      <c r="U15">
        <v>1</v>
      </c>
      <c r="V15">
        <v>1</v>
      </c>
      <c r="W15">
        <v>1</v>
      </c>
      <c r="X15">
        <v>1</v>
      </c>
      <c r="Y15">
        <v>1</v>
      </c>
      <c r="Z15">
        <v>1</v>
      </c>
      <c r="AA15">
        <v>1</v>
      </c>
      <c r="AB15">
        <v>1</v>
      </c>
      <c r="AC15">
        <v>1</v>
      </c>
      <c r="AD15">
        <v>1</v>
      </c>
      <c r="AE15">
        <v>1</v>
      </c>
      <c r="AF15">
        <v>1</v>
      </c>
      <c r="AG15">
        <v>1</v>
      </c>
      <c r="AH15">
        <v>1</v>
      </c>
      <c r="AI15">
        <v>1</v>
      </c>
      <c r="AJ15">
        <v>1</v>
      </c>
      <c r="AK15">
        <v>1</v>
      </c>
      <c r="AL15">
        <v>1</v>
      </c>
      <c r="AM15">
        <v>1</v>
      </c>
      <c r="AN15">
        <v>0</v>
      </c>
      <c r="AO15">
        <v>1</v>
      </c>
      <c r="AP15">
        <v>1</v>
      </c>
      <c r="AQ15">
        <v>1</v>
      </c>
      <c r="AR15">
        <v>1</v>
      </c>
      <c r="AS15">
        <v>1</v>
      </c>
      <c r="AT15">
        <v>1</v>
      </c>
      <c r="AU15">
        <v>1</v>
      </c>
      <c r="AV15">
        <v>1</v>
      </c>
      <c r="AW15">
        <v>1</v>
      </c>
      <c r="AX15">
        <v>1</v>
      </c>
      <c r="AY15">
        <v>1</v>
      </c>
      <c r="AZ15">
        <v>1</v>
      </c>
      <c r="BA15">
        <v>1</v>
      </c>
      <c r="BB15">
        <v>1</v>
      </c>
      <c r="BC15">
        <v>1</v>
      </c>
      <c r="BD15">
        <v>1</v>
      </c>
      <c r="BE15">
        <v>1</v>
      </c>
      <c r="BF15">
        <v>1</v>
      </c>
      <c r="BG15">
        <v>1</v>
      </c>
      <c r="BH15">
        <v>1</v>
      </c>
      <c r="BI15">
        <v>1</v>
      </c>
      <c r="BJ15">
        <v>1</v>
      </c>
      <c r="BK15">
        <v>1</v>
      </c>
      <c r="BL15">
        <v>1</v>
      </c>
      <c r="BM15">
        <v>0</v>
      </c>
      <c r="BN15">
        <v>0</v>
      </c>
      <c r="BO15">
        <v>1</v>
      </c>
      <c r="BP15">
        <v>1</v>
      </c>
      <c r="BQ15">
        <v>1</v>
      </c>
      <c r="BR15">
        <v>1</v>
      </c>
      <c r="BS15">
        <v>1</v>
      </c>
      <c r="BT15">
        <v>1</v>
      </c>
      <c r="BU15">
        <v>1</v>
      </c>
      <c r="BV15">
        <v>1</v>
      </c>
      <c r="BW15">
        <v>1</v>
      </c>
      <c r="BX15">
        <v>1</v>
      </c>
      <c r="BY15">
        <v>1</v>
      </c>
      <c r="BZ15">
        <v>1</v>
      </c>
      <c r="CA15">
        <v>1</v>
      </c>
      <c r="CB15">
        <v>1</v>
      </c>
      <c r="CC15">
        <v>1</v>
      </c>
      <c r="CD15">
        <v>1</v>
      </c>
      <c r="CE15">
        <v>1</v>
      </c>
      <c r="CF15">
        <v>1</v>
      </c>
      <c r="CG15">
        <v>1</v>
      </c>
      <c r="CH15">
        <v>1</v>
      </c>
      <c r="CI15">
        <v>1</v>
      </c>
      <c r="CJ15">
        <v>1</v>
      </c>
      <c r="CK15">
        <v>1</v>
      </c>
      <c r="CL15">
        <v>1</v>
      </c>
      <c r="CM15">
        <v>1</v>
      </c>
      <c r="CN15">
        <v>1</v>
      </c>
      <c r="CO15">
        <v>1</v>
      </c>
      <c r="CP15">
        <v>1</v>
      </c>
      <c r="CQ15">
        <v>1</v>
      </c>
      <c r="CR15">
        <v>1</v>
      </c>
      <c r="CS15">
        <v>1</v>
      </c>
      <c r="CT15">
        <v>1</v>
      </c>
      <c r="CU15">
        <v>1</v>
      </c>
      <c r="CV15">
        <v>1</v>
      </c>
      <c r="CW15">
        <v>1</v>
      </c>
      <c r="CX15">
        <v>1</v>
      </c>
      <c r="CY15">
        <v>1</v>
      </c>
      <c r="CZ15">
        <v>1</v>
      </c>
      <c r="DA15">
        <v>1</v>
      </c>
      <c r="DB15">
        <v>1</v>
      </c>
      <c r="DC15">
        <v>1</v>
      </c>
      <c r="DD15">
        <v>1</v>
      </c>
      <c r="DE15">
        <v>1</v>
      </c>
      <c r="DF15">
        <v>1</v>
      </c>
      <c r="DG15">
        <v>1</v>
      </c>
      <c r="DH15">
        <v>1</v>
      </c>
      <c r="DI15">
        <v>1</v>
      </c>
      <c r="DJ15">
        <v>1</v>
      </c>
      <c r="DK15">
        <v>1</v>
      </c>
      <c r="DL15">
        <v>1</v>
      </c>
      <c r="DM15">
        <v>1</v>
      </c>
    </row>
    <row r="16" spans="1:971" x14ac:dyDescent="0.25">
      <c r="A16" s="17">
        <v>8</v>
      </c>
      <c r="B16" t="s">
        <v>68</v>
      </c>
      <c r="C16" t="s">
        <v>69</v>
      </c>
      <c r="D16">
        <v>1</v>
      </c>
      <c r="E16">
        <v>1</v>
      </c>
      <c r="F16">
        <v>1</v>
      </c>
      <c r="G16">
        <v>1</v>
      </c>
      <c r="H16">
        <v>1</v>
      </c>
      <c r="I16">
        <v>1</v>
      </c>
      <c r="J16">
        <v>1</v>
      </c>
      <c r="K16">
        <v>1</v>
      </c>
      <c r="L16">
        <v>1</v>
      </c>
      <c r="M16">
        <v>1</v>
      </c>
      <c r="N16">
        <v>1</v>
      </c>
      <c r="O16">
        <v>1</v>
      </c>
      <c r="P16">
        <v>0</v>
      </c>
      <c r="Q16">
        <v>1</v>
      </c>
      <c r="R16">
        <v>1</v>
      </c>
      <c r="S16">
        <v>1</v>
      </c>
      <c r="T16">
        <v>1</v>
      </c>
      <c r="U16">
        <v>1</v>
      </c>
      <c r="V16">
        <v>1</v>
      </c>
      <c r="W16">
        <v>0</v>
      </c>
      <c r="X16">
        <v>1</v>
      </c>
      <c r="Y16">
        <v>1</v>
      </c>
      <c r="Z16">
        <v>1</v>
      </c>
      <c r="AA16">
        <v>0</v>
      </c>
      <c r="AB16">
        <v>1</v>
      </c>
      <c r="AC16">
        <v>1</v>
      </c>
      <c r="AD16">
        <v>1</v>
      </c>
      <c r="AE16">
        <v>0</v>
      </c>
      <c r="AF16">
        <v>1</v>
      </c>
      <c r="AG16">
        <v>1</v>
      </c>
      <c r="AH16">
        <v>0</v>
      </c>
      <c r="AI16">
        <v>1</v>
      </c>
      <c r="AJ16">
        <v>0</v>
      </c>
      <c r="AK16">
        <v>1</v>
      </c>
      <c r="AL16">
        <v>1</v>
      </c>
      <c r="AM16">
        <v>1</v>
      </c>
      <c r="AN16">
        <v>1</v>
      </c>
      <c r="AO16">
        <v>1</v>
      </c>
      <c r="AP16">
        <v>1</v>
      </c>
      <c r="AQ16">
        <v>1</v>
      </c>
      <c r="AR16">
        <v>1</v>
      </c>
      <c r="AS16">
        <v>1</v>
      </c>
      <c r="AT16">
        <v>1</v>
      </c>
      <c r="AU16">
        <v>1</v>
      </c>
      <c r="AV16">
        <v>1</v>
      </c>
      <c r="AW16">
        <v>1</v>
      </c>
      <c r="AX16">
        <v>1</v>
      </c>
      <c r="AY16">
        <v>1</v>
      </c>
      <c r="AZ16">
        <v>0</v>
      </c>
      <c r="BA16">
        <v>1</v>
      </c>
      <c r="BB16">
        <v>1</v>
      </c>
      <c r="BC16">
        <v>1</v>
      </c>
      <c r="BD16">
        <v>1</v>
      </c>
      <c r="BE16">
        <v>1</v>
      </c>
      <c r="BF16">
        <v>1</v>
      </c>
      <c r="BG16">
        <v>1</v>
      </c>
      <c r="BH16">
        <v>1</v>
      </c>
      <c r="BI16">
        <v>1</v>
      </c>
      <c r="BJ16">
        <v>1</v>
      </c>
      <c r="BK16">
        <v>1</v>
      </c>
      <c r="BL16">
        <v>0</v>
      </c>
      <c r="BM16">
        <v>0</v>
      </c>
      <c r="BN16">
        <v>0</v>
      </c>
      <c r="BO16">
        <v>1</v>
      </c>
      <c r="BP16">
        <v>1</v>
      </c>
      <c r="BQ16">
        <v>1</v>
      </c>
      <c r="BR16">
        <v>1</v>
      </c>
      <c r="BS16">
        <v>1</v>
      </c>
      <c r="BT16">
        <v>1</v>
      </c>
      <c r="BU16">
        <v>1</v>
      </c>
      <c r="BV16">
        <v>1</v>
      </c>
      <c r="BW16">
        <v>1</v>
      </c>
      <c r="BX16">
        <v>1</v>
      </c>
      <c r="BY16">
        <v>1</v>
      </c>
      <c r="BZ16">
        <v>1</v>
      </c>
      <c r="CA16">
        <v>1</v>
      </c>
      <c r="CB16">
        <v>1</v>
      </c>
      <c r="CC16">
        <v>1</v>
      </c>
      <c r="CD16">
        <v>1</v>
      </c>
      <c r="CE16">
        <v>1</v>
      </c>
      <c r="CF16">
        <v>1</v>
      </c>
      <c r="CG16">
        <v>1</v>
      </c>
      <c r="CH16">
        <v>1</v>
      </c>
      <c r="CI16">
        <v>1</v>
      </c>
      <c r="CJ16">
        <v>0</v>
      </c>
      <c r="CK16">
        <v>1</v>
      </c>
      <c r="CL16">
        <v>1</v>
      </c>
      <c r="CM16">
        <v>1</v>
      </c>
      <c r="CN16">
        <v>1</v>
      </c>
      <c r="CO16">
        <v>1</v>
      </c>
      <c r="CP16">
        <v>1</v>
      </c>
      <c r="CQ16">
        <v>1</v>
      </c>
      <c r="CR16">
        <v>1</v>
      </c>
      <c r="CS16">
        <v>1</v>
      </c>
      <c r="CT16">
        <v>1</v>
      </c>
      <c r="CU16">
        <v>1</v>
      </c>
      <c r="CV16">
        <v>1</v>
      </c>
      <c r="CW16">
        <v>1</v>
      </c>
      <c r="CX16">
        <v>1</v>
      </c>
      <c r="CY16">
        <v>1</v>
      </c>
      <c r="CZ16">
        <v>1</v>
      </c>
      <c r="DA16">
        <v>1</v>
      </c>
      <c r="DB16">
        <v>1</v>
      </c>
      <c r="DC16">
        <v>1</v>
      </c>
      <c r="DD16">
        <v>1</v>
      </c>
      <c r="DE16">
        <v>1</v>
      </c>
      <c r="DF16">
        <v>1</v>
      </c>
      <c r="DG16">
        <v>1</v>
      </c>
      <c r="DH16">
        <v>1</v>
      </c>
      <c r="DI16">
        <v>1</v>
      </c>
      <c r="DJ16">
        <v>1</v>
      </c>
      <c r="DK16">
        <v>1</v>
      </c>
      <c r="DL16">
        <v>1</v>
      </c>
      <c r="DM16">
        <v>1</v>
      </c>
    </row>
    <row r="17" spans="1:118" s="26" customFormat="1" x14ac:dyDescent="0.25">
      <c r="A17" s="39" t="s">
        <v>70</v>
      </c>
      <c r="B17" s="40"/>
      <c r="C17" s="40"/>
      <c r="DN17" s="30"/>
    </row>
    <row r="18" spans="1:118" x14ac:dyDescent="0.25">
      <c r="A18" s="17">
        <v>9</v>
      </c>
      <c r="B18" t="s">
        <v>71</v>
      </c>
      <c r="C18" t="s">
        <v>72</v>
      </c>
      <c r="D18">
        <v>1</v>
      </c>
      <c r="E18">
        <v>1</v>
      </c>
      <c r="F18">
        <v>0</v>
      </c>
      <c r="G18">
        <v>1</v>
      </c>
      <c r="H18">
        <v>1</v>
      </c>
      <c r="I18">
        <v>0</v>
      </c>
      <c r="J18">
        <v>1</v>
      </c>
      <c r="K18">
        <v>0</v>
      </c>
      <c r="L18">
        <v>1</v>
      </c>
      <c r="M18">
        <v>0</v>
      </c>
      <c r="N18">
        <v>1</v>
      </c>
      <c r="O18">
        <v>1</v>
      </c>
      <c r="P18">
        <v>1</v>
      </c>
      <c r="Q18">
        <v>0</v>
      </c>
      <c r="R18">
        <v>1</v>
      </c>
      <c r="S18">
        <v>0</v>
      </c>
      <c r="T18">
        <v>1</v>
      </c>
      <c r="U18">
        <v>1</v>
      </c>
      <c r="V18">
        <v>1</v>
      </c>
      <c r="W18">
        <v>1</v>
      </c>
      <c r="X18">
        <v>1</v>
      </c>
      <c r="Y18">
        <v>0</v>
      </c>
      <c r="Z18">
        <v>0</v>
      </c>
      <c r="AA18">
        <v>1</v>
      </c>
      <c r="AB18">
        <v>1</v>
      </c>
      <c r="AC18">
        <v>1</v>
      </c>
      <c r="AD18">
        <v>0</v>
      </c>
      <c r="AE18">
        <v>1</v>
      </c>
      <c r="AF18">
        <v>0</v>
      </c>
      <c r="AG18">
        <v>0</v>
      </c>
      <c r="AH18">
        <v>1</v>
      </c>
      <c r="AI18">
        <v>1</v>
      </c>
      <c r="AJ18">
        <v>0</v>
      </c>
      <c r="AK18">
        <v>0</v>
      </c>
      <c r="AL18">
        <v>1</v>
      </c>
      <c r="AM18">
        <v>1</v>
      </c>
      <c r="AN18">
        <v>1</v>
      </c>
      <c r="AO18">
        <v>0</v>
      </c>
      <c r="AP18">
        <v>0</v>
      </c>
      <c r="AQ18">
        <v>0</v>
      </c>
      <c r="AR18">
        <v>0</v>
      </c>
      <c r="AS18">
        <v>1</v>
      </c>
      <c r="AT18">
        <v>0</v>
      </c>
      <c r="AU18">
        <v>0</v>
      </c>
      <c r="AV18">
        <v>1</v>
      </c>
      <c r="AW18">
        <v>0</v>
      </c>
      <c r="AX18">
        <v>1</v>
      </c>
      <c r="AY18">
        <v>0</v>
      </c>
      <c r="AZ18">
        <v>0</v>
      </c>
      <c r="BA18">
        <v>0</v>
      </c>
      <c r="BB18">
        <v>1</v>
      </c>
      <c r="BC18">
        <v>1</v>
      </c>
      <c r="BD18">
        <v>1</v>
      </c>
      <c r="BE18">
        <v>1</v>
      </c>
      <c r="BF18">
        <v>1</v>
      </c>
      <c r="BG18">
        <v>1</v>
      </c>
      <c r="BH18">
        <v>1</v>
      </c>
      <c r="BI18">
        <v>1</v>
      </c>
      <c r="BJ18">
        <v>1</v>
      </c>
      <c r="BK18">
        <v>0</v>
      </c>
      <c r="BL18">
        <v>0</v>
      </c>
      <c r="BM18">
        <v>0</v>
      </c>
      <c r="BN18">
        <v>0</v>
      </c>
      <c r="BO18">
        <v>1</v>
      </c>
      <c r="BP18">
        <v>1</v>
      </c>
      <c r="BQ18">
        <v>1</v>
      </c>
      <c r="BR18">
        <v>1</v>
      </c>
      <c r="BS18">
        <v>1</v>
      </c>
      <c r="BT18">
        <v>1</v>
      </c>
      <c r="BU18">
        <v>1</v>
      </c>
      <c r="BV18">
        <v>1</v>
      </c>
      <c r="BW18">
        <v>1</v>
      </c>
      <c r="BX18">
        <v>1</v>
      </c>
      <c r="BY18">
        <v>1</v>
      </c>
      <c r="BZ18">
        <v>1</v>
      </c>
      <c r="CA18">
        <v>1</v>
      </c>
      <c r="CB18">
        <v>1</v>
      </c>
      <c r="CC18">
        <v>1</v>
      </c>
      <c r="CD18">
        <v>1</v>
      </c>
      <c r="CE18">
        <v>1</v>
      </c>
      <c r="CF18">
        <v>1</v>
      </c>
      <c r="CG18">
        <v>1</v>
      </c>
      <c r="CH18">
        <v>1</v>
      </c>
      <c r="CI18">
        <v>1</v>
      </c>
      <c r="CJ18">
        <v>1</v>
      </c>
      <c r="CK18">
        <v>1</v>
      </c>
      <c r="CL18">
        <v>1</v>
      </c>
      <c r="CM18">
        <v>1</v>
      </c>
      <c r="CN18">
        <v>1</v>
      </c>
      <c r="CO18">
        <v>1</v>
      </c>
      <c r="CP18">
        <v>1</v>
      </c>
      <c r="CQ18">
        <v>1</v>
      </c>
      <c r="CR18">
        <v>1</v>
      </c>
      <c r="CS18">
        <v>1</v>
      </c>
      <c r="CT18">
        <v>1</v>
      </c>
      <c r="CU18">
        <v>1</v>
      </c>
      <c r="CV18">
        <v>1</v>
      </c>
      <c r="CW18">
        <v>1</v>
      </c>
      <c r="CX18">
        <v>1</v>
      </c>
      <c r="CY18">
        <v>1</v>
      </c>
      <c r="CZ18">
        <v>1</v>
      </c>
      <c r="DA18">
        <v>1</v>
      </c>
      <c r="DB18">
        <v>1</v>
      </c>
      <c r="DC18">
        <v>1</v>
      </c>
      <c r="DD18">
        <v>1</v>
      </c>
      <c r="DE18">
        <v>1</v>
      </c>
      <c r="DF18">
        <v>1</v>
      </c>
      <c r="DG18">
        <v>1</v>
      </c>
      <c r="DH18">
        <v>1</v>
      </c>
      <c r="DI18">
        <v>1</v>
      </c>
      <c r="DJ18">
        <v>1</v>
      </c>
      <c r="DK18">
        <v>1</v>
      </c>
      <c r="DL18">
        <v>1</v>
      </c>
      <c r="DM18">
        <v>1</v>
      </c>
    </row>
    <row r="19" spans="1:118" s="26" customFormat="1" x14ac:dyDescent="0.25">
      <c r="A19" s="44" t="s">
        <v>73</v>
      </c>
      <c r="B19" s="45"/>
      <c r="C19" s="45"/>
      <c r="DN19" s="30"/>
    </row>
    <row r="20" spans="1:118" s="26" customFormat="1" x14ac:dyDescent="0.25">
      <c r="A20" s="39" t="s">
        <v>74</v>
      </c>
      <c r="B20" s="40"/>
      <c r="C20" s="40"/>
      <c r="DN20" s="30"/>
    </row>
    <row r="21" spans="1:118" x14ac:dyDescent="0.25">
      <c r="A21" s="17">
        <v>10</v>
      </c>
      <c r="B21" t="s">
        <v>75</v>
      </c>
      <c r="C21" t="s">
        <v>76</v>
      </c>
      <c r="D21">
        <v>1</v>
      </c>
      <c r="E21">
        <v>1</v>
      </c>
      <c r="F21">
        <v>1</v>
      </c>
      <c r="G21">
        <v>0</v>
      </c>
      <c r="H21">
        <v>1</v>
      </c>
      <c r="I21">
        <v>1</v>
      </c>
      <c r="J21">
        <v>1</v>
      </c>
      <c r="K21">
        <v>1</v>
      </c>
      <c r="L21">
        <v>1</v>
      </c>
      <c r="M21">
        <v>1</v>
      </c>
      <c r="N21">
        <v>1</v>
      </c>
      <c r="O21">
        <v>1</v>
      </c>
      <c r="P21">
        <v>1</v>
      </c>
      <c r="Q21">
        <v>1</v>
      </c>
      <c r="R21">
        <v>1</v>
      </c>
      <c r="S21">
        <v>1</v>
      </c>
      <c r="T21">
        <v>1</v>
      </c>
      <c r="U21">
        <v>1</v>
      </c>
      <c r="V21">
        <v>1</v>
      </c>
      <c r="W21">
        <v>1</v>
      </c>
      <c r="X21">
        <v>1</v>
      </c>
      <c r="Y21">
        <v>0</v>
      </c>
      <c r="Z21">
        <v>1</v>
      </c>
      <c r="AA21">
        <v>1</v>
      </c>
      <c r="AB21">
        <v>1</v>
      </c>
      <c r="AC21">
        <v>1</v>
      </c>
      <c r="AD21">
        <v>1</v>
      </c>
      <c r="AE21">
        <v>0</v>
      </c>
      <c r="AF21">
        <v>1</v>
      </c>
      <c r="AG21">
        <v>1</v>
      </c>
      <c r="AH21">
        <v>1</v>
      </c>
      <c r="AI21">
        <v>1</v>
      </c>
      <c r="AJ21">
        <v>1</v>
      </c>
      <c r="AK21">
        <v>1</v>
      </c>
      <c r="AL21">
        <v>1</v>
      </c>
      <c r="AM21">
        <v>1</v>
      </c>
      <c r="AN21">
        <v>1</v>
      </c>
      <c r="AO21">
        <v>1</v>
      </c>
      <c r="AP21">
        <v>1</v>
      </c>
      <c r="AQ21">
        <v>1</v>
      </c>
      <c r="AR21">
        <v>1</v>
      </c>
      <c r="AS21">
        <v>1</v>
      </c>
      <c r="AT21">
        <v>1</v>
      </c>
      <c r="AU21">
        <v>1</v>
      </c>
      <c r="AV21">
        <v>1</v>
      </c>
      <c r="AW21">
        <v>0</v>
      </c>
      <c r="AX21">
        <v>1</v>
      </c>
      <c r="AY21">
        <v>1</v>
      </c>
      <c r="AZ21">
        <v>1</v>
      </c>
      <c r="BA21">
        <v>1</v>
      </c>
      <c r="BB21">
        <v>1</v>
      </c>
      <c r="BC21">
        <v>0</v>
      </c>
      <c r="BD21">
        <v>0</v>
      </c>
      <c r="BE21">
        <v>1</v>
      </c>
      <c r="BF21">
        <v>1</v>
      </c>
      <c r="BG21">
        <v>1</v>
      </c>
      <c r="BH21">
        <v>1</v>
      </c>
      <c r="BI21">
        <v>1</v>
      </c>
      <c r="BJ21">
        <v>1</v>
      </c>
      <c r="BK21">
        <v>1</v>
      </c>
      <c r="BL21">
        <v>1</v>
      </c>
      <c r="BM21">
        <v>1</v>
      </c>
      <c r="BN21">
        <v>1</v>
      </c>
      <c r="BO21">
        <v>1</v>
      </c>
      <c r="BP21">
        <v>0</v>
      </c>
      <c r="BQ21">
        <v>0</v>
      </c>
      <c r="BR21">
        <v>1</v>
      </c>
      <c r="BS21">
        <v>1</v>
      </c>
      <c r="BT21">
        <v>1</v>
      </c>
      <c r="BU21">
        <v>1</v>
      </c>
      <c r="BV21">
        <v>1</v>
      </c>
      <c r="BW21">
        <v>1</v>
      </c>
      <c r="BX21">
        <v>1</v>
      </c>
      <c r="BY21">
        <v>1</v>
      </c>
      <c r="BZ21">
        <v>1</v>
      </c>
      <c r="CA21">
        <v>1</v>
      </c>
      <c r="CB21">
        <v>1</v>
      </c>
      <c r="CC21">
        <v>1</v>
      </c>
      <c r="CD21">
        <v>0</v>
      </c>
      <c r="CE21">
        <v>0</v>
      </c>
      <c r="CF21">
        <v>0</v>
      </c>
      <c r="CG21">
        <v>0</v>
      </c>
      <c r="CH21">
        <v>0</v>
      </c>
      <c r="CI21">
        <v>0</v>
      </c>
      <c r="CJ21">
        <v>0</v>
      </c>
      <c r="CK21">
        <v>1</v>
      </c>
      <c r="CL21">
        <v>0</v>
      </c>
      <c r="CM21">
        <v>0</v>
      </c>
      <c r="CN21">
        <v>0</v>
      </c>
      <c r="CO21">
        <v>0</v>
      </c>
      <c r="CP21">
        <v>1</v>
      </c>
      <c r="CQ21">
        <v>1</v>
      </c>
      <c r="CR21">
        <v>1</v>
      </c>
      <c r="CS21">
        <v>1</v>
      </c>
      <c r="CT21">
        <v>1</v>
      </c>
      <c r="CU21">
        <v>1</v>
      </c>
      <c r="CV21">
        <v>1</v>
      </c>
      <c r="CW21">
        <v>1</v>
      </c>
      <c r="CX21">
        <v>1</v>
      </c>
      <c r="CY21">
        <v>1</v>
      </c>
      <c r="CZ21">
        <v>1</v>
      </c>
      <c r="DA21">
        <v>1</v>
      </c>
      <c r="DB21">
        <v>0</v>
      </c>
      <c r="DC21">
        <v>0</v>
      </c>
      <c r="DD21">
        <v>0</v>
      </c>
      <c r="DE21">
        <v>0</v>
      </c>
      <c r="DF21">
        <v>0</v>
      </c>
      <c r="DG21">
        <v>0</v>
      </c>
      <c r="DH21">
        <v>0</v>
      </c>
      <c r="DI21">
        <v>1</v>
      </c>
      <c r="DJ21">
        <v>0</v>
      </c>
      <c r="DK21">
        <v>0</v>
      </c>
      <c r="DL21">
        <v>0</v>
      </c>
      <c r="DM21">
        <v>0</v>
      </c>
    </row>
    <row r="22" spans="1:118" x14ac:dyDescent="0.25">
      <c r="A22" s="17">
        <v>11</v>
      </c>
      <c r="B22" t="s">
        <v>77</v>
      </c>
      <c r="C22" t="s">
        <v>78</v>
      </c>
      <c r="D22">
        <v>1</v>
      </c>
      <c r="E22">
        <v>0</v>
      </c>
      <c r="F22">
        <v>1</v>
      </c>
      <c r="G22">
        <f>-G220</f>
        <v>0</v>
      </c>
      <c r="H22">
        <v>1</v>
      </c>
      <c r="I22">
        <v>1</v>
      </c>
      <c r="J22">
        <v>1</v>
      </c>
      <c r="K22">
        <v>1</v>
      </c>
      <c r="L22">
        <v>1</v>
      </c>
      <c r="M22">
        <v>1</v>
      </c>
      <c r="N22">
        <v>1</v>
      </c>
      <c r="O22">
        <v>1</v>
      </c>
      <c r="P22">
        <v>1</v>
      </c>
      <c r="Q22">
        <v>1</v>
      </c>
      <c r="R22">
        <v>1</v>
      </c>
      <c r="S22">
        <v>1</v>
      </c>
      <c r="T22">
        <v>0</v>
      </c>
      <c r="U22">
        <v>0</v>
      </c>
      <c r="V22">
        <v>0</v>
      </c>
      <c r="W22">
        <v>1</v>
      </c>
      <c r="X22">
        <v>1</v>
      </c>
      <c r="Y22">
        <v>1</v>
      </c>
      <c r="Z22">
        <v>1</v>
      </c>
      <c r="AA22">
        <v>0</v>
      </c>
      <c r="AB22">
        <v>0</v>
      </c>
      <c r="AC22">
        <v>1</v>
      </c>
      <c r="AD22">
        <v>1</v>
      </c>
      <c r="AE22">
        <v>0</v>
      </c>
      <c r="AF22">
        <v>0</v>
      </c>
      <c r="AG22">
        <v>1</v>
      </c>
      <c r="AH22">
        <v>1</v>
      </c>
      <c r="AI22">
        <v>0</v>
      </c>
      <c r="AJ22">
        <v>0</v>
      </c>
      <c r="AK22">
        <v>0</v>
      </c>
      <c r="AL22">
        <v>1</v>
      </c>
      <c r="AM22">
        <v>0</v>
      </c>
      <c r="AN22">
        <v>0</v>
      </c>
      <c r="AO22">
        <v>0</v>
      </c>
      <c r="AP22">
        <v>1</v>
      </c>
      <c r="AQ22">
        <v>0</v>
      </c>
      <c r="AR22">
        <v>1</v>
      </c>
      <c r="AS22">
        <v>0</v>
      </c>
      <c r="AT22">
        <v>1</v>
      </c>
      <c r="AU22">
        <v>1</v>
      </c>
      <c r="AV22">
        <v>1</v>
      </c>
      <c r="AW22">
        <v>0</v>
      </c>
      <c r="AX22">
        <v>1</v>
      </c>
      <c r="AY22">
        <v>1</v>
      </c>
      <c r="AZ22">
        <v>0</v>
      </c>
      <c r="BA22">
        <v>1</v>
      </c>
      <c r="BB22">
        <v>0</v>
      </c>
      <c r="BC22">
        <v>0</v>
      </c>
      <c r="BD22">
        <v>0</v>
      </c>
      <c r="BE22">
        <v>1</v>
      </c>
      <c r="BF22">
        <v>1</v>
      </c>
      <c r="BG22">
        <v>1</v>
      </c>
      <c r="BH22">
        <v>1</v>
      </c>
      <c r="BI22">
        <v>1</v>
      </c>
      <c r="BJ22">
        <v>1</v>
      </c>
      <c r="BK22">
        <v>1</v>
      </c>
      <c r="BL22">
        <v>1</v>
      </c>
      <c r="BM22">
        <v>0</v>
      </c>
      <c r="BN22">
        <v>1</v>
      </c>
      <c r="BO22">
        <v>0</v>
      </c>
      <c r="BP22">
        <v>0</v>
      </c>
      <c r="BQ22">
        <v>0</v>
      </c>
      <c r="BR22">
        <v>1</v>
      </c>
      <c r="BS22">
        <v>1</v>
      </c>
      <c r="BT22">
        <v>1</v>
      </c>
      <c r="BU22">
        <v>1</v>
      </c>
      <c r="BV22">
        <v>1</v>
      </c>
      <c r="BW22">
        <v>1</v>
      </c>
      <c r="BX22">
        <v>1</v>
      </c>
      <c r="BY22">
        <v>1</v>
      </c>
      <c r="BZ22">
        <v>1</v>
      </c>
      <c r="CA22">
        <v>1</v>
      </c>
      <c r="CB22">
        <v>1</v>
      </c>
      <c r="CC22">
        <v>1</v>
      </c>
      <c r="CD22">
        <v>0</v>
      </c>
      <c r="CE22">
        <v>0</v>
      </c>
      <c r="CF22">
        <v>0</v>
      </c>
      <c r="CG22">
        <v>0</v>
      </c>
      <c r="CH22">
        <v>0</v>
      </c>
      <c r="CI22">
        <v>0</v>
      </c>
      <c r="CJ22">
        <v>0</v>
      </c>
      <c r="CK22">
        <v>0</v>
      </c>
      <c r="CL22">
        <v>0</v>
      </c>
      <c r="CM22">
        <v>0</v>
      </c>
      <c r="CN22">
        <v>0</v>
      </c>
      <c r="CO22">
        <v>0</v>
      </c>
      <c r="CP22">
        <v>1</v>
      </c>
      <c r="CQ22">
        <v>1</v>
      </c>
      <c r="CR22">
        <v>1</v>
      </c>
      <c r="CS22">
        <v>1</v>
      </c>
      <c r="CT22">
        <v>1</v>
      </c>
      <c r="CU22">
        <v>1</v>
      </c>
      <c r="CV22">
        <v>1</v>
      </c>
      <c r="CW22">
        <v>1</v>
      </c>
      <c r="CX22">
        <v>1</v>
      </c>
      <c r="CY22">
        <v>1</v>
      </c>
      <c r="CZ22">
        <v>1</v>
      </c>
      <c r="DA22">
        <v>1</v>
      </c>
      <c r="DB22">
        <v>0</v>
      </c>
      <c r="DC22">
        <v>0</v>
      </c>
      <c r="DD22">
        <v>0</v>
      </c>
      <c r="DE22">
        <v>0</v>
      </c>
      <c r="DF22">
        <v>0</v>
      </c>
      <c r="DG22">
        <v>0</v>
      </c>
      <c r="DH22">
        <v>0</v>
      </c>
      <c r="DI22">
        <v>0</v>
      </c>
      <c r="DJ22">
        <v>0</v>
      </c>
      <c r="DK22">
        <v>0</v>
      </c>
      <c r="DL22">
        <v>0</v>
      </c>
      <c r="DM22">
        <v>0</v>
      </c>
    </row>
    <row r="23" spans="1:118" s="26" customFormat="1" x14ac:dyDescent="0.25">
      <c r="A23" s="39" t="s">
        <v>79</v>
      </c>
      <c r="B23" s="40"/>
      <c r="C23" s="40"/>
      <c r="DN23" s="30"/>
    </row>
    <row r="24" spans="1:118" x14ac:dyDescent="0.25">
      <c r="A24" s="17">
        <v>12</v>
      </c>
      <c r="B24" t="s">
        <v>80</v>
      </c>
      <c r="C24" t="s">
        <v>81</v>
      </c>
      <c r="D24">
        <v>0</v>
      </c>
      <c r="E24">
        <v>0</v>
      </c>
      <c r="F24">
        <v>0</v>
      </c>
      <c r="G24">
        <v>0</v>
      </c>
      <c r="H24">
        <v>0</v>
      </c>
      <c r="I24">
        <v>0</v>
      </c>
      <c r="J24">
        <v>1</v>
      </c>
      <c r="K24">
        <v>1</v>
      </c>
      <c r="L24">
        <v>1</v>
      </c>
      <c r="M24">
        <v>1</v>
      </c>
      <c r="N24">
        <v>1</v>
      </c>
      <c r="O24">
        <v>1</v>
      </c>
      <c r="P24">
        <v>1</v>
      </c>
      <c r="Q24">
        <v>1</v>
      </c>
      <c r="R24">
        <v>1</v>
      </c>
      <c r="S24">
        <v>1</v>
      </c>
      <c r="T24">
        <v>1</v>
      </c>
      <c r="U24">
        <v>1</v>
      </c>
      <c r="V24">
        <v>1</v>
      </c>
      <c r="W24">
        <v>1</v>
      </c>
      <c r="X24">
        <v>1</v>
      </c>
      <c r="Y24">
        <v>1</v>
      </c>
      <c r="Z24">
        <v>1</v>
      </c>
      <c r="AA24">
        <v>1</v>
      </c>
      <c r="AB24">
        <v>1</v>
      </c>
      <c r="AC24">
        <v>1</v>
      </c>
      <c r="AD24">
        <v>1</v>
      </c>
      <c r="AE24">
        <v>1</v>
      </c>
      <c r="AF24">
        <v>1</v>
      </c>
      <c r="AG24">
        <v>1</v>
      </c>
      <c r="AH24">
        <v>1</v>
      </c>
      <c r="AI24">
        <v>1</v>
      </c>
      <c r="AJ24">
        <v>1</v>
      </c>
      <c r="AK24">
        <v>1</v>
      </c>
      <c r="AL24">
        <v>1</v>
      </c>
      <c r="AM24">
        <v>1</v>
      </c>
      <c r="AN24">
        <v>1</v>
      </c>
      <c r="AO24">
        <v>1</v>
      </c>
      <c r="AP24">
        <v>1</v>
      </c>
      <c r="AQ24">
        <v>1</v>
      </c>
      <c r="AR24">
        <v>1</v>
      </c>
      <c r="AS24">
        <v>1</v>
      </c>
      <c r="AT24">
        <v>1</v>
      </c>
      <c r="AU24">
        <v>1</v>
      </c>
      <c r="AV24">
        <v>1</v>
      </c>
      <c r="AW24">
        <v>1</v>
      </c>
      <c r="AX24">
        <v>1</v>
      </c>
      <c r="AY24">
        <v>1</v>
      </c>
      <c r="AZ24">
        <v>0</v>
      </c>
      <c r="BA24">
        <v>1</v>
      </c>
      <c r="BB24">
        <v>1</v>
      </c>
      <c r="BC24">
        <v>1</v>
      </c>
      <c r="BD24">
        <v>1</v>
      </c>
      <c r="BE24">
        <v>0</v>
      </c>
      <c r="BF24">
        <v>0</v>
      </c>
      <c r="BG24">
        <v>0</v>
      </c>
      <c r="BH24">
        <v>0</v>
      </c>
      <c r="BI24">
        <v>0</v>
      </c>
      <c r="BJ24">
        <v>0</v>
      </c>
      <c r="BK24">
        <v>1</v>
      </c>
      <c r="BL24">
        <v>1</v>
      </c>
      <c r="BM24">
        <v>0</v>
      </c>
      <c r="BN24">
        <v>1</v>
      </c>
      <c r="BO24">
        <v>1</v>
      </c>
      <c r="BP24">
        <v>1</v>
      </c>
      <c r="BQ24">
        <v>1</v>
      </c>
      <c r="BR24">
        <v>0</v>
      </c>
      <c r="BS24">
        <v>0</v>
      </c>
      <c r="BT24">
        <v>0</v>
      </c>
      <c r="BU24">
        <v>0</v>
      </c>
      <c r="BV24">
        <v>0</v>
      </c>
      <c r="BW24">
        <v>0</v>
      </c>
      <c r="BX24">
        <v>0</v>
      </c>
      <c r="BY24">
        <v>0</v>
      </c>
      <c r="BZ24">
        <v>0</v>
      </c>
      <c r="CA24">
        <v>0</v>
      </c>
      <c r="CB24">
        <v>0</v>
      </c>
      <c r="CC24">
        <v>0</v>
      </c>
      <c r="CD24">
        <v>1</v>
      </c>
      <c r="CE24">
        <v>1</v>
      </c>
      <c r="CF24">
        <v>1</v>
      </c>
      <c r="CG24">
        <v>1</v>
      </c>
      <c r="CH24">
        <v>1</v>
      </c>
      <c r="CI24">
        <v>1</v>
      </c>
      <c r="CJ24">
        <v>1</v>
      </c>
      <c r="CK24">
        <v>1</v>
      </c>
      <c r="CL24">
        <v>1</v>
      </c>
      <c r="CM24">
        <v>1</v>
      </c>
      <c r="CN24">
        <v>1</v>
      </c>
      <c r="CO24">
        <v>1</v>
      </c>
      <c r="CP24">
        <v>0</v>
      </c>
      <c r="CQ24">
        <v>0</v>
      </c>
      <c r="CR24">
        <v>0</v>
      </c>
      <c r="CS24">
        <v>0</v>
      </c>
      <c r="CT24">
        <v>0</v>
      </c>
      <c r="CU24">
        <v>0</v>
      </c>
      <c r="CV24">
        <v>0</v>
      </c>
      <c r="CW24">
        <v>0</v>
      </c>
      <c r="CX24">
        <v>0</v>
      </c>
      <c r="CY24">
        <v>0</v>
      </c>
      <c r="CZ24">
        <v>0</v>
      </c>
      <c r="DA24">
        <v>0</v>
      </c>
      <c r="DB24">
        <v>1</v>
      </c>
      <c r="DC24">
        <v>1</v>
      </c>
      <c r="DD24">
        <v>1</v>
      </c>
      <c r="DE24">
        <v>1</v>
      </c>
      <c r="DF24">
        <v>1</v>
      </c>
      <c r="DG24">
        <v>1</v>
      </c>
      <c r="DH24">
        <v>1</v>
      </c>
      <c r="DI24">
        <v>1</v>
      </c>
      <c r="DJ24">
        <v>1</v>
      </c>
      <c r="DK24">
        <v>1</v>
      </c>
      <c r="DL24">
        <v>1</v>
      </c>
      <c r="DM24">
        <v>1</v>
      </c>
    </row>
    <row r="25" spans="1:118" x14ac:dyDescent="0.25">
      <c r="A25" s="17">
        <v>13</v>
      </c>
      <c r="B25" t="s">
        <v>82</v>
      </c>
      <c r="C25" t="s">
        <v>83</v>
      </c>
      <c r="D25">
        <v>0</v>
      </c>
      <c r="E25">
        <v>0</v>
      </c>
      <c r="F25">
        <v>0</v>
      </c>
      <c r="G25">
        <v>0</v>
      </c>
      <c r="H25">
        <v>0</v>
      </c>
      <c r="I25">
        <v>0</v>
      </c>
      <c r="J25">
        <v>1</v>
      </c>
      <c r="K25">
        <v>1</v>
      </c>
      <c r="L25">
        <v>0</v>
      </c>
      <c r="M25">
        <v>0</v>
      </c>
      <c r="N25">
        <v>0</v>
      </c>
      <c r="O25">
        <v>1</v>
      </c>
      <c r="P25">
        <v>1</v>
      </c>
      <c r="Q25">
        <v>1</v>
      </c>
      <c r="R25">
        <v>1</v>
      </c>
      <c r="S25">
        <v>1</v>
      </c>
      <c r="T25">
        <v>1</v>
      </c>
      <c r="U25">
        <v>1</v>
      </c>
      <c r="V25">
        <v>1</v>
      </c>
      <c r="W25">
        <v>1</v>
      </c>
      <c r="X25">
        <v>1</v>
      </c>
      <c r="Y25">
        <v>1</v>
      </c>
      <c r="Z25">
        <v>1</v>
      </c>
      <c r="AA25">
        <v>1</v>
      </c>
      <c r="AB25">
        <v>1</v>
      </c>
      <c r="AC25">
        <v>1</v>
      </c>
      <c r="AD25">
        <v>1</v>
      </c>
      <c r="AE25">
        <v>1</v>
      </c>
      <c r="AF25">
        <v>1</v>
      </c>
      <c r="AG25">
        <v>1</v>
      </c>
      <c r="AH25">
        <v>1</v>
      </c>
      <c r="AI25">
        <v>1</v>
      </c>
      <c r="AJ25">
        <v>1</v>
      </c>
      <c r="AK25">
        <v>1</v>
      </c>
      <c r="AL25">
        <v>1</v>
      </c>
      <c r="AM25">
        <v>1</v>
      </c>
      <c r="AN25">
        <v>1</v>
      </c>
      <c r="AO25">
        <v>1</v>
      </c>
      <c r="AP25">
        <v>1</v>
      </c>
      <c r="AQ25">
        <v>1</v>
      </c>
      <c r="AR25">
        <v>1</v>
      </c>
      <c r="AS25">
        <v>1</v>
      </c>
      <c r="AT25">
        <v>1</v>
      </c>
      <c r="AU25">
        <v>1</v>
      </c>
      <c r="AV25">
        <v>1</v>
      </c>
      <c r="AW25">
        <v>1</v>
      </c>
      <c r="AX25">
        <v>1</v>
      </c>
      <c r="AY25">
        <v>0</v>
      </c>
      <c r="AZ25">
        <v>0</v>
      </c>
      <c r="BA25">
        <v>0</v>
      </c>
      <c r="BB25">
        <v>1</v>
      </c>
      <c r="BC25">
        <v>1</v>
      </c>
      <c r="BD25">
        <v>1</v>
      </c>
      <c r="BE25">
        <v>1</v>
      </c>
      <c r="BF25">
        <v>1</v>
      </c>
      <c r="BG25">
        <v>1</v>
      </c>
      <c r="BH25">
        <v>1</v>
      </c>
      <c r="BI25">
        <v>1</v>
      </c>
      <c r="BJ25">
        <v>1</v>
      </c>
      <c r="BK25">
        <v>0</v>
      </c>
      <c r="BL25">
        <v>0</v>
      </c>
      <c r="BM25">
        <v>0</v>
      </c>
      <c r="BN25">
        <v>0</v>
      </c>
      <c r="BO25">
        <v>1</v>
      </c>
      <c r="BP25">
        <v>1</v>
      </c>
      <c r="BQ25">
        <v>1</v>
      </c>
      <c r="BR25">
        <v>1</v>
      </c>
      <c r="BS25">
        <v>1</v>
      </c>
      <c r="BT25">
        <v>1</v>
      </c>
      <c r="BU25">
        <v>1</v>
      </c>
      <c r="BV25">
        <v>1</v>
      </c>
      <c r="BW25">
        <v>1</v>
      </c>
      <c r="BX25">
        <v>0</v>
      </c>
      <c r="BY25">
        <v>0</v>
      </c>
      <c r="BZ25">
        <v>0</v>
      </c>
      <c r="CA25">
        <v>0</v>
      </c>
      <c r="CB25">
        <v>0</v>
      </c>
      <c r="CC25">
        <v>0</v>
      </c>
      <c r="CD25">
        <v>1</v>
      </c>
      <c r="CE25">
        <v>1</v>
      </c>
      <c r="CF25">
        <v>1</v>
      </c>
      <c r="CG25">
        <v>1</v>
      </c>
      <c r="CH25">
        <v>1</v>
      </c>
      <c r="CI25">
        <v>1</v>
      </c>
      <c r="CJ25">
        <v>1</v>
      </c>
      <c r="CK25">
        <v>1</v>
      </c>
      <c r="CL25">
        <v>1</v>
      </c>
      <c r="CM25">
        <v>1</v>
      </c>
      <c r="CN25">
        <v>1</v>
      </c>
      <c r="CO25">
        <v>1</v>
      </c>
      <c r="CP25">
        <v>0</v>
      </c>
      <c r="CQ25">
        <v>0</v>
      </c>
      <c r="CR25">
        <v>0</v>
      </c>
      <c r="CS25">
        <v>0</v>
      </c>
      <c r="CT25">
        <v>0</v>
      </c>
      <c r="CU25">
        <v>0</v>
      </c>
      <c r="CV25">
        <v>0</v>
      </c>
      <c r="CW25">
        <v>0</v>
      </c>
      <c r="CX25">
        <v>0</v>
      </c>
      <c r="CY25">
        <v>0</v>
      </c>
      <c r="CZ25">
        <v>0</v>
      </c>
      <c r="DA25">
        <v>0</v>
      </c>
      <c r="DB25">
        <v>1</v>
      </c>
      <c r="DC25">
        <v>1</v>
      </c>
      <c r="DD25">
        <v>1</v>
      </c>
      <c r="DE25">
        <v>1</v>
      </c>
      <c r="DF25">
        <v>1</v>
      </c>
      <c r="DG25">
        <v>1</v>
      </c>
      <c r="DH25">
        <v>1</v>
      </c>
      <c r="DI25">
        <v>1</v>
      </c>
      <c r="DJ25">
        <v>1</v>
      </c>
      <c r="DK25">
        <v>1</v>
      </c>
      <c r="DL25">
        <v>1</v>
      </c>
      <c r="DM25">
        <v>1</v>
      </c>
    </row>
    <row r="26" spans="1:118" x14ac:dyDescent="0.25">
      <c r="A26" s="17">
        <v>14</v>
      </c>
      <c r="B26" t="s">
        <v>84</v>
      </c>
      <c r="C26" t="s">
        <v>85</v>
      </c>
      <c r="D26">
        <v>0</v>
      </c>
      <c r="E26">
        <v>0</v>
      </c>
      <c r="F26">
        <v>1</v>
      </c>
      <c r="G26">
        <v>1</v>
      </c>
      <c r="H26">
        <v>1</v>
      </c>
      <c r="I26">
        <v>1</v>
      </c>
      <c r="J26">
        <v>0</v>
      </c>
      <c r="K26">
        <v>0</v>
      </c>
      <c r="L26">
        <v>0</v>
      </c>
      <c r="M26">
        <v>0</v>
      </c>
      <c r="N26">
        <v>0</v>
      </c>
      <c r="O26">
        <v>0</v>
      </c>
      <c r="P26">
        <v>0</v>
      </c>
      <c r="Q26">
        <v>0</v>
      </c>
      <c r="R26">
        <v>0</v>
      </c>
      <c r="S26">
        <v>0</v>
      </c>
      <c r="T26">
        <v>0</v>
      </c>
      <c r="U26">
        <v>0</v>
      </c>
      <c r="V26">
        <v>1</v>
      </c>
      <c r="W26">
        <v>1</v>
      </c>
      <c r="X26">
        <v>1</v>
      </c>
      <c r="Y26">
        <v>1</v>
      </c>
      <c r="Z26">
        <v>1</v>
      </c>
      <c r="AA26">
        <v>1</v>
      </c>
      <c r="AB26">
        <v>1</v>
      </c>
      <c r="AC26">
        <v>1</v>
      </c>
      <c r="AD26">
        <v>1</v>
      </c>
      <c r="AE26">
        <v>1</v>
      </c>
      <c r="AF26">
        <v>1</v>
      </c>
      <c r="AG26">
        <v>1</v>
      </c>
      <c r="AH26">
        <v>1</v>
      </c>
      <c r="AI26">
        <v>1</v>
      </c>
      <c r="AJ26">
        <v>1</v>
      </c>
      <c r="AK26">
        <v>1</v>
      </c>
      <c r="AL26">
        <v>1</v>
      </c>
      <c r="AM26">
        <v>1</v>
      </c>
      <c r="AN26">
        <v>1</v>
      </c>
      <c r="AO26">
        <v>1</v>
      </c>
      <c r="AP26">
        <v>1</v>
      </c>
      <c r="AQ26">
        <v>1</v>
      </c>
      <c r="AR26">
        <v>1</v>
      </c>
      <c r="AS26">
        <v>1</v>
      </c>
      <c r="AT26">
        <v>1</v>
      </c>
      <c r="AU26">
        <v>1</v>
      </c>
      <c r="AV26">
        <v>1</v>
      </c>
      <c r="AW26">
        <v>1</v>
      </c>
      <c r="AX26">
        <v>1</v>
      </c>
      <c r="AY26">
        <v>1</v>
      </c>
      <c r="AZ26">
        <v>1</v>
      </c>
      <c r="BA26">
        <v>0</v>
      </c>
      <c r="BB26">
        <v>0</v>
      </c>
      <c r="BC26">
        <v>0</v>
      </c>
      <c r="BD26">
        <v>0</v>
      </c>
      <c r="BE26">
        <v>1</v>
      </c>
      <c r="BF26">
        <v>1</v>
      </c>
      <c r="BG26">
        <v>1</v>
      </c>
      <c r="BH26">
        <v>1</v>
      </c>
      <c r="BI26">
        <v>1</v>
      </c>
      <c r="BJ26">
        <v>1</v>
      </c>
      <c r="BK26">
        <v>1</v>
      </c>
      <c r="BL26">
        <v>1</v>
      </c>
      <c r="BM26">
        <v>1</v>
      </c>
      <c r="BN26">
        <v>0</v>
      </c>
      <c r="BO26">
        <v>0</v>
      </c>
      <c r="BP26">
        <v>0</v>
      </c>
      <c r="BQ26">
        <v>0</v>
      </c>
      <c r="BR26">
        <v>1</v>
      </c>
      <c r="BS26">
        <v>1</v>
      </c>
      <c r="BT26">
        <v>1</v>
      </c>
      <c r="BU26">
        <v>1</v>
      </c>
      <c r="BV26">
        <v>1</v>
      </c>
      <c r="BW26">
        <v>1</v>
      </c>
      <c r="BX26">
        <v>0</v>
      </c>
      <c r="BY26">
        <v>0</v>
      </c>
      <c r="BZ26">
        <v>0</v>
      </c>
      <c r="CA26">
        <v>0</v>
      </c>
      <c r="CB26">
        <v>0</v>
      </c>
      <c r="CC26">
        <v>0</v>
      </c>
      <c r="CD26">
        <v>0</v>
      </c>
      <c r="CE26">
        <v>0</v>
      </c>
      <c r="CF26">
        <v>0</v>
      </c>
      <c r="CG26">
        <v>0</v>
      </c>
      <c r="CH26">
        <v>0</v>
      </c>
      <c r="CI26">
        <v>0</v>
      </c>
      <c r="CJ26">
        <v>0</v>
      </c>
      <c r="CK26">
        <v>0</v>
      </c>
      <c r="CL26">
        <v>0</v>
      </c>
      <c r="CM26">
        <v>0</v>
      </c>
      <c r="CN26">
        <v>0</v>
      </c>
      <c r="CO26">
        <v>0</v>
      </c>
      <c r="CP26">
        <v>0</v>
      </c>
      <c r="CQ26">
        <v>0</v>
      </c>
      <c r="CR26">
        <v>0</v>
      </c>
      <c r="CS26">
        <v>0</v>
      </c>
      <c r="CT26">
        <v>0</v>
      </c>
      <c r="CU26">
        <v>0</v>
      </c>
      <c r="CV26">
        <v>0</v>
      </c>
      <c r="CW26">
        <v>0</v>
      </c>
      <c r="CX26">
        <v>0</v>
      </c>
      <c r="CY26">
        <v>0</v>
      </c>
      <c r="CZ26">
        <v>0</v>
      </c>
      <c r="DA26">
        <v>0</v>
      </c>
      <c r="DB26">
        <v>0</v>
      </c>
      <c r="DC26">
        <v>0</v>
      </c>
      <c r="DD26">
        <v>0</v>
      </c>
      <c r="DE26">
        <v>0</v>
      </c>
      <c r="DF26">
        <v>0</v>
      </c>
      <c r="DG26">
        <v>0</v>
      </c>
      <c r="DH26">
        <v>0</v>
      </c>
      <c r="DI26">
        <v>0</v>
      </c>
      <c r="DJ26">
        <v>0</v>
      </c>
      <c r="DK26">
        <v>0</v>
      </c>
      <c r="DL26">
        <v>0</v>
      </c>
      <c r="DM26">
        <v>0</v>
      </c>
    </row>
    <row r="27" spans="1:118" x14ac:dyDescent="0.25">
      <c r="A27" s="17">
        <v>15</v>
      </c>
      <c r="B27" t="s">
        <v>86</v>
      </c>
      <c r="C27" t="s">
        <v>87</v>
      </c>
      <c r="D27">
        <v>1</v>
      </c>
      <c r="E27">
        <v>1</v>
      </c>
      <c r="F27">
        <v>1</v>
      </c>
      <c r="G27">
        <v>1</v>
      </c>
      <c r="H27">
        <v>1</v>
      </c>
      <c r="I27">
        <v>0</v>
      </c>
      <c r="J27">
        <v>1</v>
      </c>
      <c r="K27">
        <v>1</v>
      </c>
      <c r="L27">
        <v>1</v>
      </c>
      <c r="M27">
        <v>1</v>
      </c>
      <c r="N27">
        <v>1</v>
      </c>
      <c r="O27">
        <v>1</v>
      </c>
      <c r="P27">
        <v>1</v>
      </c>
      <c r="Q27">
        <v>1</v>
      </c>
      <c r="R27">
        <v>1</v>
      </c>
      <c r="S27">
        <v>1</v>
      </c>
      <c r="T27">
        <v>1</v>
      </c>
      <c r="U27">
        <v>1</v>
      </c>
      <c r="V27">
        <v>1</v>
      </c>
      <c r="W27">
        <v>1</v>
      </c>
      <c r="X27">
        <v>1</v>
      </c>
      <c r="Y27">
        <v>1</v>
      </c>
      <c r="Z27">
        <v>1</v>
      </c>
      <c r="AA27">
        <v>1</v>
      </c>
      <c r="AB27">
        <v>1</v>
      </c>
      <c r="AC27">
        <v>1</v>
      </c>
      <c r="AD27">
        <v>1</v>
      </c>
      <c r="AE27">
        <v>1</v>
      </c>
      <c r="AF27">
        <v>1</v>
      </c>
      <c r="AG27">
        <v>1</v>
      </c>
      <c r="AH27">
        <v>1</v>
      </c>
      <c r="AI27">
        <v>1</v>
      </c>
      <c r="AJ27">
        <v>1</v>
      </c>
      <c r="AK27">
        <v>1</v>
      </c>
      <c r="AL27">
        <v>1</v>
      </c>
      <c r="AM27">
        <v>1</v>
      </c>
      <c r="AN27">
        <v>1</v>
      </c>
      <c r="AO27">
        <v>1</v>
      </c>
      <c r="AP27">
        <v>1</v>
      </c>
      <c r="AQ27">
        <v>1</v>
      </c>
      <c r="AR27">
        <v>1</v>
      </c>
      <c r="AS27">
        <v>1</v>
      </c>
      <c r="AT27">
        <v>1</v>
      </c>
      <c r="AU27">
        <v>1</v>
      </c>
      <c r="AV27">
        <v>1</v>
      </c>
      <c r="AW27">
        <v>1</v>
      </c>
      <c r="AX27">
        <v>1</v>
      </c>
      <c r="AY27">
        <v>0</v>
      </c>
      <c r="AZ27">
        <v>0</v>
      </c>
      <c r="BA27">
        <v>0</v>
      </c>
      <c r="BB27">
        <v>1</v>
      </c>
      <c r="BC27">
        <v>1</v>
      </c>
      <c r="BD27">
        <v>1</v>
      </c>
      <c r="BE27">
        <v>0</v>
      </c>
      <c r="BF27">
        <v>0</v>
      </c>
      <c r="BG27">
        <v>0</v>
      </c>
      <c r="BH27">
        <v>0</v>
      </c>
      <c r="BI27">
        <v>1</v>
      </c>
      <c r="BJ27">
        <v>0</v>
      </c>
      <c r="BK27">
        <v>0</v>
      </c>
      <c r="BL27">
        <v>0</v>
      </c>
      <c r="BM27">
        <v>0</v>
      </c>
      <c r="BN27">
        <v>0</v>
      </c>
      <c r="BO27">
        <v>1</v>
      </c>
      <c r="BP27">
        <v>1</v>
      </c>
      <c r="BQ27">
        <v>1</v>
      </c>
      <c r="BR27">
        <v>0</v>
      </c>
      <c r="BS27">
        <v>0</v>
      </c>
      <c r="BT27">
        <v>0</v>
      </c>
      <c r="BU27">
        <v>0</v>
      </c>
      <c r="BV27">
        <v>1</v>
      </c>
      <c r="BW27">
        <v>0</v>
      </c>
      <c r="BX27">
        <v>0</v>
      </c>
      <c r="BY27">
        <v>0</v>
      </c>
      <c r="BZ27">
        <v>0</v>
      </c>
      <c r="CA27">
        <v>0</v>
      </c>
      <c r="CB27">
        <v>0</v>
      </c>
      <c r="CC27">
        <v>0</v>
      </c>
      <c r="CD27">
        <v>1</v>
      </c>
      <c r="CE27">
        <v>1</v>
      </c>
      <c r="CF27">
        <v>1</v>
      </c>
      <c r="CG27">
        <v>1</v>
      </c>
      <c r="CH27">
        <v>1</v>
      </c>
      <c r="CI27">
        <v>1</v>
      </c>
      <c r="CJ27">
        <v>1</v>
      </c>
      <c r="CK27">
        <v>1</v>
      </c>
      <c r="CL27">
        <v>1</v>
      </c>
      <c r="CM27">
        <v>1</v>
      </c>
      <c r="CN27">
        <v>1</v>
      </c>
      <c r="CO27">
        <v>1</v>
      </c>
      <c r="CP27">
        <v>0</v>
      </c>
      <c r="CQ27">
        <v>0</v>
      </c>
      <c r="CR27">
        <v>0</v>
      </c>
      <c r="CS27">
        <v>0</v>
      </c>
      <c r="CT27">
        <v>0</v>
      </c>
      <c r="CU27">
        <v>0</v>
      </c>
      <c r="CV27">
        <v>0</v>
      </c>
      <c r="CW27">
        <v>0</v>
      </c>
      <c r="CX27">
        <v>0</v>
      </c>
      <c r="CY27">
        <v>0</v>
      </c>
      <c r="CZ27">
        <v>0</v>
      </c>
      <c r="DA27">
        <v>0</v>
      </c>
      <c r="DB27">
        <v>1</v>
      </c>
      <c r="DC27">
        <v>1</v>
      </c>
      <c r="DD27">
        <v>1</v>
      </c>
      <c r="DE27">
        <v>1</v>
      </c>
      <c r="DF27">
        <v>1</v>
      </c>
      <c r="DG27">
        <v>1</v>
      </c>
      <c r="DH27">
        <v>1</v>
      </c>
      <c r="DI27">
        <v>1</v>
      </c>
      <c r="DJ27">
        <v>1</v>
      </c>
      <c r="DK27">
        <v>1</v>
      </c>
      <c r="DL27">
        <v>1</v>
      </c>
      <c r="DM27">
        <v>1</v>
      </c>
    </row>
    <row r="28" spans="1:118" x14ac:dyDescent="0.25">
      <c r="A28" s="17">
        <v>16</v>
      </c>
      <c r="B28" t="s">
        <v>88</v>
      </c>
      <c r="C28" t="s">
        <v>89</v>
      </c>
      <c r="D28">
        <v>0</v>
      </c>
      <c r="E28">
        <v>0</v>
      </c>
      <c r="F28">
        <v>0</v>
      </c>
      <c r="G28">
        <v>0</v>
      </c>
      <c r="H28">
        <v>0</v>
      </c>
      <c r="I28">
        <v>0</v>
      </c>
      <c r="J28">
        <v>1</v>
      </c>
      <c r="K28">
        <v>1</v>
      </c>
      <c r="L28">
        <v>1</v>
      </c>
      <c r="M28">
        <v>1</v>
      </c>
      <c r="N28">
        <v>1</v>
      </c>
      <c r="O28">
        <v>1</v>
      </c>
      <c r="P28">
        <v>1</v>
      </c>
      <c r="Q28">
        <v>1</v>
      </c>
      <c r="R28">
        <v>1</v>
      </c>
      <c r="S28">
        <v>1</v>
      </c>
      <c r="T28">
        <v>1</v>
      </c>
      <c r="U28">
        <v>1</v>
      </c>
      <c r="V28">
        <v>1</v>
      </c>
      <c r="W28">
        <v>1</v>
      </c>
      <c r="X28">
        <v>1</v>
      </c>
      <c r="Y28">
        <v>1</v>
      </c>
      <c r="Z28">
        <v>1</v>
      </c>
      <c r="AA28">
        <v>1</v>
      </c>
      <c r="AB28">
        <v>1</v>
      </c>
      <c r="AC28">
        <v>1</v>
      </c>
      <c r="AD28">
        <v>1</v>
      </c>
      <c r="AE28">
        <v>1</v>
      </c>
      <c r="AF28">
        <v>1</v>
      </c>
      <c r="AG28">
        <v>1</v>
      </c>
      <c r="AH28">
        <v>1</v>
      </c>
      <c r="AI28">
        <v>1</v>
      </c>
      <c r="AJ28">
        <v>1</v>
      </c>
      <c r="AK28">
        <v>1</v>
      </c>
      <c r="AL28">
        <v>1</v>
      </c>
      <c r="AM28">
        <v>1</v>
      </c>
      <c r="AN28">
        <v>1</v>
      </c>
      <c r="AO28">
        <v>1</v>
      </c>
      <c r="AP28">
        <v>1</v>
      </c>
      <c r="AQ28">
        <v>1</v>
      </c>
      <c r="AR28">
        <v>1</v>
      </c>
      <c r="AS28">
        <v>1</v>
      </c>
      <c r="AT28">
        <v>1</v>
      </c>
      <c r="AU28">
        <v>1</v>
      </c>
      <c r="AV28">
        <v>1</v>
      </c>
      <c r="AW28">
        <v>1</v>
      </c>
      <c r="AX28">
        <v>1</v>
      </c>
      <c r="AY28">
        <v>0</v>
      </c>
      <c r="AZ28">
        <v>0</v>
      </c>
      <c r="BA28">
        <v>0</v>
      </c>
      <c r="BB28">
        <v>1</v>
      </c>
      <c r="BC28">
        <v>1</v>
      </c>
      <c r="BD28">
        <v>1</v>
      </c>
      <c r="BE28">
        <v>1</v>
      </c>
      <c r="BF28">
        <v>1</v>
      </c>
      <c r="BG28">
        <v>1</v>
      </c>
      <c r="BH28">
        <v>1</v>
      </c>
      <c r="BI28">
        <v>1</v>
      </c>
      <c r="BJ28">
        <v>1</v>
      </c>
      <c r="BK28">
        <v>0</v>
      </c>
      <c r="BL28">
        <v>0</v>
      </c>
      <c r="BM28">
        <v>0</v>
      </c>
      <c r="BN28">
        <v>0</v>
      </c>
      <c r="BO28">
        <v>1</v>
      </c>
      <c r="BP28">
        <v>1</v>
      </c>
      <c r="BQ28">
        <v>1</v>
      </c>
      <c r="BR28">
        <v>1</v>
      </c>
      <c r="BS28">
        <v>1</v>
      </c>
      <c r="BT28">
        <v>1</v>
      </c>
      <c r="BU28">
        <v>1</v>
      </c>
      <c r="BV28">
        <v>1</v>
      </c>
      <c r="BW28">
        <v>1</v>
      </c>
      <c r="BX28">
        <v>0</v>
      </c>
      <c r="BY28">
        <v>0</v>
      </c>
      <c r="BZ28">
        <v>0</v>
      </c>
      <c r="CA28">
        <v>0</v>
      </c>
      <c r="CB28">
        <v>0</v>
      </c>
      <c r="CC28">
        <v>0</v>
      </c>
      <c r="CD28">
        <v>1</v>
      </c>
      <c r="CE28">
        <v>1</v>
      </c>
      <c r="CF28">
        <v>1</v>
      </c>
      <c r="CG28">
        <v>1</v>
      </c>
      <c r="CH28">
        <v>1</v>
      </c>
      <c r="CI28">
        <v>1</v>
      </c>
      <c r="CJ28">
        <v>1</v>
      </c>
      <c r="CK28">
        <v>1</v>
      </c>
      <c r="CL28">
        <v>1</v>
      </c>
      <c r="CM28">
        <v>1</v>
      </c>
      <c r="CN28">
        <v>1</v>
      </c>
      <c r="CO28">
        <v>1</v>
      </c>
      <c r="CP28">
        <v>0</v>
      </c>
      <c r="CQ28">
        <v>0</v>
      </c>
      <c r="CR28">
        <v>0</v>
      </c>
      <c r="CS28">
        <v>0</v>
      </c>
      <c r="CT28">
        <v>0</v>
      </c>
      <c r="CU28">
        <v>0</v>
      </c>
      <c r="CV28">
        <v>0</v>
      </c>
      <c r="CW28">
        <v>0</v>
      </c>
      <c r="CX28">
        <v>0</v>
      </c>
      <c r="CY28">
        <v>0</v>
      </c>
      <c r="CZ28">
        <v>0</v>
      </c>
      <c r="DA28">
        <v>0</v>
      </c>
      <c r="DB28">
        <v>1</v>
      </c>
      <c r="DC28">
        <v>1</v>
      </c>
      <c r="DD28">
        <v>1</v>
      </c>
      <c r="DE28">
        <v>1</v>
      </c>
      <c r="DF28">
        <v>1</v>
      </c>
      <c r="DG28">
        <v>1</v>
      </c>
      <c r="DH28">
        <v>1</v>
      </c>
      <c r="DI28">
        <v>1</v>
      </c>
      <c r="DJ28">
        <v>1</v>
      </c>
      <c r="DK28">
        <v>1</v>
      </c>
      <c r="DL28">
        <v>1</v>
      </c>
      <c r="DM28">
        <v>1</v>
      </c>
    </row>
    <row r="29" spans="1:118" s="26" customFormat="1" x14ac:dyDescent="0.25">
      <c r="A29" s="44" t="s">
        <v>90</v>
      </c>
      <c r="B29" s="45"/>
      <c r="C29" s="45"/>
      <c r="DN29" s="30"/>
    </row>
    <row r="30" spans="1:118" x14ac:dyDescent="0.25">
      <c r="A30" s="17">
        <v>17</v>
      </c>
      <c r="B30" t="s">
        <v>91</v>
      </c>
      <c r="C30" t="s">
        <v>92</v>
      </c>
      <c r="D30">
        <v>1</v>
      </c>
      <c r="E30">
        <v>0</v>
      </c>
      <c r="F30">
        <v>0</v>
      </c>
      <c r="G30">
        <v>0</v>
      </c>
      <c r="H30">
        <v>0</v>
      </c>
      <c r="I30">
        <v>1</v>
      </c>
      <c r="J30">
        <v>1</v>
      </c>
      <c r="K30">
        <v>1</v>
      </c>
      <c r="L30">
        <v>0</v>
      </c>
      <c r="M30">
        <v>1</v>
      </c>
      <c r="N30">
        <v>0</v>
      </c>
      <c r="O30">
        <v>0</v>
      </c>
      <c r="P30">
        <v>0</v>
      </c>
      <c r="Q30">
        <v>0</v>
      </c>
      <c r="R30">
        <v>1</v>
      </c>
      <c r="S30">
        <v>1</v>
      </c>
      <c r="T30">
        <v>1</v>
      </c>
      <c r="U30">
        <v>0</v>
      </c>
      <c r="V30">
        <v>1</v>
      </c>
      <c r="W30">
        <v>1</v>
      </c>
      <c r="X30">
        <v>0</v>
      </c>
      <c r="Y30">
        <v>1</v>
      </c>
      <c r="Z30">
        <v>0</v>
      </c>
      <c r="AA30">
        <v>0</v>
      </c>
      <c r="AB30">
        <v>1</v>
      </c>
      <c r="AC30">
        <v>1</v>
      </c>
      <c r="AD30">
        <v>0</v>
      </c>
      <c r="AE30">
        <v>1</v>
      </c>
      <c r="AF30">
        <v>0</v>
      </c>
      <c r="AG30">
        <v>0</v>
      </c>
      <c r="AH30">
        <v>0</v>
      </c>
      <c r="AI30">
        <v>0</v>
      </c>
      <c r="AJ30">
        <v>1</v>
      </c>
      <c r="AK30">
        <v>1</v>
      </c>
      <c r="AL30">
        <v>1</v>
      </c>
      <c r="AM30">
        <v>0</v>
      </c>
      <c r="AN30">
        <v>1</v>
      </c>
      <c r="AO30">
        <v>1</v>
      </c>
      <c r="AP30">
        <v>0</v>
      </c>
      <c r="AQ30">
        <v>1</v>
      </c>
      <c r="AR30">
        <v>0</v>
      </c>
      <c r="AS30">
        <v>0</v>
      </c>
      <c r="AT30">
        <v>0</v>
      </c>
      <c r="AU30">
        <v>0</v>
      </c>
      <c r="AV30">
        <v>1</v>
      </c>
      <c r="AW30">
        <v>1</v>
      </c>
      <c r="AX30">
        <v>1</v>
      </c>
      <c r="AY30">
        <v>1</v>
      </c>
      <c r="AZ30">
        <v>0</v>
      </c>
      <c r="BA30">
        <v>0</v>
      </c>
      <c r="BB30">
        <v>1</v>
      </c>
      <c r="BC30">
        <v>1</v>
      </c>
      <c r="BD30">
        <v>1</v>
      </c>
      <c r="BE30">
        <v>1</v>
      </c>
      <c r="BF30">
        <v>1</v>
      </c>
      <c r="BG30">
        <v>1</v>
      </c>
      <c r="BH30">
        <v>1</v>
      </c>
      <c r="BI30">
        <v>1</v>
      </c>
      <c r="BJ30">
        <v>1</v>
      </c>
      <c r="BK30">
        <v>1</v>
      </c>
      <c r="BL30">
        <v>1</v>
      </c>
      <c r="BM30">
        <v>0</v>
      </c>
      <c r="BN30">
        <v>0</v>
      </c>
      <c r="BO30">
        <v>1</v>
      </c>
      <c r="BP30">
        <v>1</v>
      </c>
      <c r="BQ30">
        <v>1</v>
      </c>
      <c r="BR30">
        <v>1</v>
      </c>
      <c r="BS30">
        <v>1</v>
      </c>
      <c r="BT30">
        <v>1</v>
      </c>
      <c r="BU30">
        <v>1</v>
      </c>
      <c r="BV30">
        <v>1</v>
      </c>
      <c r="BW30">
        <v>1</v>
      </c>
      <c r="BX30">
        <v>1</v>
      </c>
      <c r="BY30">
        <v>1</v>
      </c>
      <c r="BZ30">
        <v>1</v>
      </c>
      <c r="CA30">
        <v>1</v>
      </c>
      <c r="CB30">
        <v>1</v>
      </c>
      <c r="CC30">
        <v>1</v>
      </c>
      <c r="CD30">
        <v>1</v>
      </c>
      <c r="CE30">
        <v>1</v>
      </c>
      <c r="CF30">
        <v>1</v>
      </c>
      <c r="CG30">
        <v>1</v>
      </c>
      <c r="CH30">
        <v>1</v>
      </c>
      <c r="CI30">
        <v>1</v>
      </c>
      <c r="CJ30">
        <v>1</v>
      </c>
      <c r="CK30">
        <v>1</v>
      </c>
      <c r="CL30">
        <v>1</v>
      </c>
      <c r="CM30">
        <v>1</v>
      </c>
      <c r="CN30">
        <v>1</v>
      </c>
      <c r="CO30">
        <v>1</v>
      </c>
      <c r="CP30">
        <v>1</v>
      </c>
      <c r="CQ30">
        <v>1</v>
      </c>
      <c r="CR30">
        <v>1</v>
      </c>
      <c r="CS30">
        <v>1</v>
      </c>
      <c r="CT30">
        <v>1</v>
      </c>
      <c r="CU30">
        <v>1</v>
      </c>
      <c r="CV30">
        <v>1</v>
      </c>
      <c r="CW30">
        <v>1</v>
      </c>
      <c r="CX30">
        <v>1</v>
      </c>
      <c r="CY30">
        <v>1</v>
      </c>
      <c r="CZ30">
        <v>1</v>
      </c>
      <c r="DA30">
        <v>1</v>
      </c>
      <c r="DB30">
        <v>1</v>
      </c>
      <c r="DC30">
        <v>1</v>
      </c>
      <c r="DD30">
        <v>1</v>
      </c>
      <c r="DE30">
        <v>1</v>
      </c>
      <c r="DF30">
        <v>1</v>
      </c>
      <c r="DG30">
        <v>1</v>
      </c>
      <c r="DH30">
        <v>1</v>
      </c>
      <c r="DI30">
        <v>1</v>
      </c>
      <c r="DJ30">
        <v>1</v>
      </c>
      <c r="DK30">
        <v>1</v>
      </c>
      <c r="DL30">
        <v>1</v>
      </c>
      <c r="DM30">
        <v>1</v>
      </c>
    </row>
    <row r="31" spans="1:118" x14ac:dyDescent="0.25">
      <c r="A31" s="17">
        <v>18</v>
      </c>
      <c r="B31" t="s">
        <v>93</v>
      </c>
      <c r="C31" t="s">
        <v>94</v>
      </c>
      <c r="D31">
        <v>1</v>
      </c>
      <c r="E31">
        <v>0</v>
      </c>
      <c r="F31">
        <v>1</v>
      </c>
      <c r="G31">
        <v>1</v>
      </c>
      <c r="H31">
        <v>0</v>
      </c>
      <c r="I31">
        <v>1</v>
      </c>
      <c r="J31">
        <v>1</v>
      </c>
      <c r="K31">
        <v>1</v>
      </c>
      <c r="L31">
        <v>0</v>
      </c>
      <c r="M31">
        <v>1</v>
      </c>
      <c r="N31">
        <v>0</v>
      </c>
      <c r="O31">
        <v>0</v>
      </c>
      <c r="P31">
        <v>1</v>
      </c>
      <c r="Q31">
        <v>1</v>
      </c>
      <c r="R31">
        <v>0</v>
      </c>
      <c r="S31">
        <v>1</v>
      </c>
      <c r="T31">
        <v>1</v>
      </c>
      <c r="U31">
        <v>0</v>
      </c>
      <c r="V31">
        <v>1</v>
      </c>
      <c r="W31">
        <v>1</v>
      </c>
      <c r="X31">
        <v>0</v>
      </c>
      <c r="Y31">
        <v>1</v>
      </c>
      <c r="Z31">
        <v>0</v>
      </c>
      <c r="AA31">
        <v>0</v>
      </c>
      <c r="AB31">
        <v>1</v>
      </c>
      <c r="AC31">
        <v>1</v>
      </c>
      <c r="AD31">
        <v>0</v>
      </c>
      <c r="AE31">
        <v>1</v>
      </c>
      <c r="AF31">
        <v>0</v>
      </c>
      <c r="AG31">
        <v>0</v>
      </c>
      <c r="AH31">
        <v>1</v>
      </c>
      <c r="AI31">
        <v>1</v>
      </c>
      <c r="AJ31">
        <v>0</v>
      </c>
      <c r="AK31">
        <v>1</v>
      </c>
      <c r="AL31">
        <v>1</v>
      </c>
      <c r="AM31">
        <v>0</v>
      </c>
      <c r="AN31">
        <v>1</v>
      </c>
      <c r="AO31">
        <v>1</v>
      </c>
      <c r="AP31">
        <v>0</v>
      </c>
      <c r="AQ31">
        <v>1</v>
      </c>
      <c r="AR31">
        <v>0</v>
      </c>
      <c r="AS31">
        <v>0</v>
      </c>
      <c r="AT31">
        <v>1</v>
      </c>
      <c r="AU31">
        <v>1</v>
      </c>
      <c r="AV31">
        <v>0</v>
      </c>
      <c r="AW31">
        <v>1</v>
      </c>
      <c r="AX31">
        <v>1</v>
      </c>
      <c r="AY31">
        <v>1</v>
      </c>
      <c r="AZ31">
        <v>0</v>
      </c>
      <c r="BA31">
        <v>0</v>
      </c>
      <c r="BB31">
        <v>1</v>
      </c>
      <c r="BC31">
        <v>1</v>
      </c>
      <c r="BD31">
        <v>1</v>
      </c>
      <c r="BE31">
        <v>1</v>
      </c>
      <c r="BF31">
        <v>0</v>
      </c>
      <c r="BG31">
        <v>0</v>
      </c>
      <c r="BH31">
        <v>0</v>
      </c>
      <c r="BI31">
        <v>0</v>
      </c>
      <c r="BJ31">
        <v>0</v>
      </c>
      <c r="BK31">
        <v>1</v>
      </c>
      <c r="BL31">
        <v>1</v>
      </c>
      <c r="BM31">
        <v>0</v>
      </c>
      <c r="BN31">
        <v>0</v>
      </c>
      <c r="BO31">
        <v>1</v>
      </c>
      <c r="BP31">
        <v>1</v>
      </c>
      <c r="BQ31">
        <v>1</v>
      </c>
      <c r="BR31">
        <v>1</v>
      </c>
      <c r="BS31">
        <v>0</v>
      </c>
      <c r="BT31">
        <v>0</v>
      </c>
      <c r="BU31">
        <v>0</v>
      </c>
      <c r="BV31">
        <v>0</v>
      </c>
      <c r="BW31">
        <v>0</v>
      </c>
      <c r="BX31">
        <v>1</v>
      </c>
      <c r="BY31">
        <v>0</v>
      </c>
      <c r="BZ31">
        <v>0</v>
      </c>
      <c r="CA31">
        <v>0</v>
      </c>
      <c r="CB31">
        <v>0</v>
      </c>
      <c r="CC31">
        <v>0</v>
      </c>
      <c r="CD31">
        <v>1</v>
      </c>
      <c r="CE31">
        <v>1</v>
      </c>
      <c r="CF31">
        <v>1</v>
      </c>
      <c r="CG31">
        <v>1</v>
      </c>
      <c r="CH31">
        <v>1</v>
      </c>
      <c r="CI31">
        <v>1</v>
      </c>
      <c r="CJ31">
        <v>1</v>
      </c>
      <c r="CK31">
        <v>1</v>
      </c>
      <c r="CL31">
        <v>1</v>
      </c>
      <c r="CM31">
        <v>1</v>
      </c>
      <c r="CN31">
        <v>1</v>
      </c>
      <c r="CO31">
        <v>1</v>
      </c>
      <c r="CP31">
        <v>1</v>
      </c>
      <c r="CQ31">
        <v>0</v>
      </c>
      <c r="CR31">
        <v>0</v>
      </c>
      <c r="CS31">
        <v>0</v>
      </c>
      <c r="CT31">
        <v>0</v>
      </c>
      <c r="CU31">
        <v>0</v>
      </c>
      <c r="CV31">
        <v>1</v>
      </c>
      <c r="CW31">
        <v>0</v>
      </c>
      <c r="CX31">
        <v>0</v>
      </c>
      <c r="CY31">
        <v>0</v>
      </c>
      <c r="CZ31">
        <v>0</v>
      </c>
      <c r="DA31">
        <v>0</v>
      </c>
      <c r="DB31">
        <v>1</v>
      </c>
      <c r="DC31">
        <v>1</v>
      </c>
      <c r="DD31">
        <v>1</v>
      </c>
      <c r="DE31">
        <v>1</v>
      </c>
      <c r="DF31">
        <v>1</v>
      </c>
      <c r="DG31">
        <v>1</v>
      </c>
      <c r="DH31">
        <v>1</v>
      </c>
      <c r="DI31">
        <v>1</v>
      </c>
      <c r="DJ31">
        <v>1</v>
      </c>
      <c r="DK31">
        <v>1</v>
      </c>
      <c r="DL31">
        <v>1</v>
      </c>
      <c r="DM31">
        <v>1</v>
      </c>
    </row>
    <row r="32" spans="1:118" x14ac:dyDescent="0.25">
      <c r="A32" s="17">
        <v>19</v>
      </c>
      <c r="B32" t="s">
        <v>95</v>
      </c>
      <c r="C32" t="s">
        <v>96</v>
      </c>
      <c r="D32">
        <v>0</v>
      </c>
      <c r="E32">
        <v>0</v>
      </c>
      <c r="F32">
        <v>0</v>
      </c>
      <c r="G32">
        <v>0</v>
      </c>
      <c r="H32">
        <v>0</v>
      </c>
      <c r="I32">
        <v>0</v>
      </c>
      <c r="J32">
        <v>0</v>
      </c>
      <c r="K32">
        <v>0</v>
      </c>
      <c r="L32">
        <v>0</v>
      </c>
      <c r="M32">
        <v>0</v>
      </c>
      <c r="N32">
        <v>0</v>
      </c>
      <c r="O32">
        <v>0</v>
      </c>
      <c r="P32">
        <v>0</v>
      </c>
      <c r="Q32">
        <v>0</v>
      </c>
      <c r="R32">
        <v>0</v>
      </c>
      <c r="S32">
        <v>0</v>
      </c>
      <c r="T32">
        <v>0</v>
      </c>
      <c r="U32">
        <v>0</v>
      </c>
      <c r="V32">
        <v>0</v>
      </c>
      <c r="W32">
        <v>0</v>
      </c>
      <c r="X32">
        <v>0</v>
      </c>
      <c r="Y32">
        <v>0</v>
      </c>
      <c r="Z32">
        <v>0</v>
      </c>
      <c r="AA32">
        <v>0</v>
      </c>
      <c r="AB32">
        <v>0</v>
      </c>
      <c r="AC32">
        <v>0</v>
      </c>
      <c r="AD32">
        <v>0</v>
      </c>
      <c r="AE32">
        <v>0</v>
      </c>
      <c r="AF32">
        <v>0</v>
      </c>
      <c r="AG32">
        <v>0</v>
      </c>
      <c r="AH32">
        <v>0</v>
      </c>
      <c r="AI32">
        <v>0</v>
      </c>
      <c r="AJ32">
        <v>0</v>
      </c>
      <c r="AK32">
        <v>0</v>
      </c>
      <c r="AL32">
        <v>0</v>
      </c>
      <c r="AM32">
        <v>0</v>
      </c>
      <c r="AN32">
        <v>0</v>
      </c>
      <c r="AO32">
        <v>0</v>
      </c>
      <c r="AP32">
        <v>0</v>
      </c>
      <c r="AQ32">
        <v>0</v>
      </c>
      <c r="AR32">
        <v>0</v>
      </c>
      <c r="AS32">
        <v>0</v>
      </c>
      <c r="AT32">
        <v>0</v>
      </c>
      <c r="AU32">
        <v>0</v>
      </c>
      <c r="AV32">
        <v>0</v>
      </c>
      <c r="AW32">
        <v>0</v>
      </c>
      <c r="AX32">
        <v>0</v>
      </c>
      <c r="AY32">
        <v>1</v>
      </c>
      <c r="AZ32">
        <v>0</v>
      </c>
      <c r="BA32">
        <v>0</v>
      </c>
      <c r="BB32">
        <v>1</v>
      </c>
      <c r="BC32">
        <v>1</v>
      </c>
      <c r="BD32">
        <v>1</v>
      </c>
      <c r="BE32">
        <v>0</v>
      </c>
      <c r="BF32">
        <v>0</v>
      </c>
      <c r="BG32">
        <v>1</v>
      </c>
      <c r="BH32">
        <v>1</v>
      </c>
      <c r="BI32">
        <v>1</v>
      </c>
      <c r="BJ32">
        <v>1</v>
      </c>
      <c r="BK32">
        <v>1</v>
      </c>
      <c r="BL32">
        <v>1</v>
      </c>
      <c r="BM32">
        <v>0</v>
      </c>
      <c r="BN32">
        <v>0</v>
      </c>
      <c r="BO32">
        <v>1</v>
      </c>
      <c r="BP32">
        <v>1</v>
      </c>
      <c r="BQ32">
        <v>1</v>
      </c>
      <c r="BR32">
        <v>0</v>
      </c>
      <c r="BS32">
        <v>0</v>
      </c>
      <c r="BT32">
        <v>1</v>
      </c>
      <c r="BU32">
        <v>1</v>
      </c>
      <c r="BV32">
        <v>1</v>
      </c>
      <c r="BW32">
        <v>1</v>
      </c>
      <c r="BX32">
        <v>0</v>
      </c>
      <c r="BY32">
        <v>0</v>
      </c>
      <c r="BZ32">
        <v>1</v>
      </c>
      <c r="CA32">
        <v>1</v>
      </c>
      <c r="CB32">
        <v>1</v>
      </c>
      <c r="CC32">
        <v>1</v>
      </c>
      <c r="CD32">
        <v>1</v>
      </c>
      <c r="CE32">
        <v>1</v>
      </c>
      <c r="CF32">
        <v>1</v>
      </c>
      <c r="CG32">
        <v>1</v>
      </c>
      <c r="CH32">
        <v>1</v>
      </c>
      <c r="CI32">
        <v>1</v>
      </c>
      <c r="CJ32">
        <v>1</v>
      </c>
      <c r="CK32">
        <v>1</v>
      </c>
      <c r="CL32">
        <v>1</v>
      </c>
      <c r="CM32">
        <v>1</v>
      </c>
      <c r="CN32">
        <v>1</v>
      </c>
      <c r="CO32">
        <v>1</v>
      </c>
      <c r="CP32">
        <v>0</v>
      </c>
      <c r="CQ32">
        <v>0</v>
      </c>
      <c r="CR32">
        <v>1</v>
      </c>
      <c r="CS32">
        <v>1</v>
      </c>
      <c r="CT32">
        <v>1</v>
      </c>
      <c r="CU32">
        <v>1</v>
      </c>
      <c r="CV32">
        <v>0</v>
      </c>
      <c r="CW32">
        <v>0</v>
      </c>
      <c r="CX32">
        <v>1</v>
      </c>
      <c r="CY32">
        <v>1</v>
      </c>
      <c r="CZ32">
        <v>1</v>
      </c>
      <c r="DA32">
        <v>1</v>
      </c>
      <c r="DB32">
        <v>1</v>
      </c>
      <c r="DC32">
        <v>1</v>
      </c>
      <c r="DD32">
        <v>1</v>
      </c>
      <c r="DE32">
        <v>1</v>
      </c>
      <c r="DF32">
        <v>1</v>
      </c>
      <c r="DG32">
        <v>1</v>
      </c>
      <c r="DH32">
        <v>1</v>
      </c>
      <c r="DI32">
        <v>1</v>
      </c>
      <c r="DJ32">
        <v>1</v>
      </c>
      <c r="DK32">
        <v>1</v>
      </c>
      <c r="DL32">
        <v>1</v>
      </c>
      <c r="DM32">
        <v>1</v>
      </c>
    </row>
    <row r="33" spans="1:118" s="26" customFormat="1" x14ac:dyDescent="0.25">
      <c r="A33" s="39" t="s">
        <v>97</v>
      </c>
      <c r="B33" s="40"/>
      <c r="C33" s="40"/>
      <c r="BE33" s="26">
        <v>1</v>
      </c>
      <c r="BF33" s="26">
        <v>1</v>
      </c>
      <c r="BG33" s="26">
        <v>1</v>
      </c>
      <c r="BH33" s="26">
        <v>1</v>
      </c>
      <c r="BI33" s="26">
        <v>1</v>
      </c>
      <c r="BJ33" s="26">
        <v>1</v>
      </c>
      <c r="BR33" s="26">
        <v>1</v>
      </c>
      <c r="BS33" s="26">
        <v>1</v>
      </c>
      <c r="BT33" s="26">
        <v>1</v>
      </c>
      <c r="BU33" s="26">
        <v>1</v>
      </c>
      <c r="BV33" s="26">
        <v>1</v>
      </c>
      <c r="BW33" s="26">
        <v>1</v>
      </c>
      <c r="BX33" s="26">
        <v>1</v>
      </c>
      <c r="BY33" s="26">
        <v>1</v>
      </c>
      <c r="BZ33" s="26">
        <v>1</v>
      </c>
      <c r="CA33" s="26">
        <v>1</v>
      </c>
      <c r="CB33" s="26">
        <v>1</v>
      </c>
      <c r="CC33" s="26">
        <v>1</v>
      </c>
      <c r="CP33" s="26">
        <v>1</v>
      </c>
      <c r="CQ33" s="26">
        <v>1</v>
      </c>
      <c r="CR33" s="26">
        <v>1</v>
      </c>
      <c r="CS33" s="26">
        <v>1</v>
      </c>
      <c r="CT33" s="26">
        <v>1</v>
      </c>
      <c r="CU33" s="26">
        <v>1</v>
      </c>
      <c r="CV33" s="26">
        <v>1</v>
      </c>
      <c r="CW33" s="26">
        <v>1</v>
      </c>
      <c r="CX33" s="26">
        <v>1</v>
      </c>
      <c r="CY33" s="26">
        <v>1</v>
      </c>
      <c r="CZ33" s="26">
        <v>1</v>
      </c>
      <c r="DA33" s="26">
        <v>1</v>
      </c>
      <c r="DN33" s="30"/>
    </row>
    <row r="34" spans="1:118" x14ac:dyDescent="0.25">
      <c r="A34" s="17">
        <v>20</v>
      </c>
      <c r="B34" t="s">
        <v>98</v>
      </c>
      <c r="C34" t="s">
        <v>99</v>
      </c>
      <c r="D34">
        <v>0</v>
      </c>
      <c r="E34">
        <v>0</v>
      </c>
      <c r="F34">
        <v>0</v>
      </c>
      <c r="G34">
        <v>1</v>
      </c>
      <c r="H34">
        <v>0</v>
      </c>
      <c r="I34">
        <v>1</v>
      </c>
      <c r="J34">
        <v>0</v>
      </c>
      <c r="K34">
        <v>1</v>
      </c>
      <c r="L34">
        <v>1</v>
      </c>
      <c r="M34">
        <v>1</v>
      </c>
      <c r="N34">
        <v>1</v>
      </c>
      <c r="O34">
        <v>0</v>
      </c>
      <c r="P34">
        <v>0</v>
      </c>
      <c r="Q34">
        <v>0</v>
      </c>
      <c r="R34">
        <v>0</v>
      </c>
      <c r="S34">
        <v>1</v>
      </c>
      <c r="T34">
        <v>1</v>
      </c>
      <c r="U34">
        <v>1</v>
      </c>
      <c r="V34">
        <v>0</v>
      </c>
      <c r="W34">
        <v>1</v>
      </c>
      <c r="X34">
        <v>1</v>
      </c>
      <c r="Y34">
        <v>1</v>
      </c>
      <c r="Z34">
        <v>1</v>
      </c>
      <c r="AA34">
        <v>0</v>
      </c>
      <c r="AB34">
        <v>0</v>
      </c>
      <c r="AC34">
        <v>1</v>
      </c>
      <c r="AD34">
        <v>1</v>
      </c>
      <c r="AE34">
        <v>1</v>
      </c>
      <c r="AF34">
        <v>1</v>
      </c>
      <c r="AG34">
        <v>0</v>
      </c>
      <c r="AH34">
        <v>0</v>
      </c>
      <c r="AI34">
        <v>0</v>
      </c>
      <c r="AJ34">
        <v>0</v>
      </c>
      <c r="AK34">
        <v>0</v>
      </c>
      <c r="AL34">
        <v>1</v>
      </c>
      <c r="AM34">
        <v>1</v>
      </c>
      <c r="AN34">
        <v>0</v>
      </c>
      <c r="AO34">
        <v>1</v>
      </c>
      <c r="AP34">
        <v>1</v>
      </c>
      <c r="AQ34">
        <v>1</v>
      </c>
      <c r="AR34">
        <v>1</v>
      </c>
      <c r="AS34">
        <v>0</v>
      </c>
      <c r="AT34">
        <v>0</v>
      </c>
      <c r="AU34">
        <v>0</v>
      </c>
      <c r="AV34">
        <v>0</v>
      </c>
      <c r="AW34">
        <v>1</v>
      </c>
      <c r="AX34">
        <v>1</v>
      </c>
      <c r="AY34">
        <v>1</v>
      </c>
      <c r="AZ34">
        <v>0</v>
      </c>
      <c r="BA34">
        <v>0</v>
      </c>
      <c r="BB34">
        <v>0</v>
      </c>
      <c r="BC34">
        <v>1</v>
      </c>
      <c r="BD34">
        <v>1</v>
      </c>
      <c r="BE34">
        <v>0</v>
      </c>
      <c r="BF34">
        <v>0</v>
      </c>
      <c r="BG34">
        <v>1</v>
      </c>
      <c r="BH34">
        <v>1</v>
      </c>
      <c r="BI34">
        <v>1</v>
      </c>
      <c r="BJ34">
        <v>1</v>
      </c>
      <c r="BK34">
        <v>1</v>
      </c>
      <c r="BL34">
        <v>1</v>
      </c>
      <c r="BM34">
        <v>0</v>
      </c>
      <c r="BN34">
        <v>0</v>
      </c>
      <c r="BO34">
        <v>0</v>
      </c>
      <c r="BP34">
        <v>1</v>
      </c>
      <c r="BQ34">
        <v>1</v>
      </c>
      <c r="BR34">
        <v>0</v>
      </c>
      <c r="BS34">
        <v>0</v>
      </c>
      <c r="BT34">
        <v>1</v>
      </c>
      <c r="BU34">
        <v>1</v>
      </c>
      <c r="BV34">
        <v>1</v>
      </c>
      <c r="BW34">
        <v>1</v>
      </c>
      <c r="BX34">
        <v>0</v>
      </c>
      <c r="BY34">
        <v>0</v>
      </c>
      <c r="BZ34">
        <v>1</v>
      </c>
      <c r="CA34">
        <v>1</v>
      </c>
      <c r="CB34">
        <v>1</v>
      </c>
      <c r="CC34">
        <v>1</v>
      </c>
      <c r="CD34">
        <v>0</v>
      </c>
      <c r="CE34">
        <v>0</v>
      </c>
      <c r="CF34">
        <v>0</v>
      </c>
      <c r="CG34">
        <v>0</v>
      </c>
      <c r="CH34">
        <v>0</v>
      </c>
      <c r="CI34">
        <v>0</v>
      </c>
      <c r="CJ34">
        <v>0</v>
      </c>
      <c r="CK34">
        <v>0</v>
      </c>
      <c r="CL34">
        <v>0</v>
      </c>
      <c r="CM34">
        <v>1</v>
      </c>
      <c r="CN34">
        <v>1</v>
      </c>
      <c r="CO34">
        <v>1</v>
      </c>
      <c r="CP34">
        <v>0</v>
      </c>
      <c r="CQ34">
        <v>0</v>
      </c>
      <c r="CR34">
        <v>1</v>
      </c>
      <c r="CS34">
        <v>1</v>
      </c>
      <c r="CT34">
        <v>1</v>
      </c>
      <c r="CU34">
        <v>1</v>
      </c>
      <c r="CV34">
        <v>0</v>
      </c>
      <c r="CW34">
        <v>0</v>
      </c>
      <c r="CX34">
        <v>1</v>
      </c>
      <c r="CY34">
        <v>1</v>
      </c>
      <c r="CZ34">
        <v>1</v>
      </c>
      <c r="DA34">
        <v>1</v>
      </c>
      <c r="DB34">
        <v>0</v>
      </c>
      <c r="DC34">
        <v>0</v>
      </c>
      <c r="DD34">
        <v>0</v>
      </c>
      <c r="DE34">
        <v>0</v>
      </c>
      <c r="DF34">
        <v>0</v>
      </c>
      <c r="DG34">
        <v>0</v>
      </c>
      <c r="DH34">
        <v>0</v>
      </c>
      <c r="DI34">
        <v>0</v>
      </c>
      <c r="DJ34">
        <v>0</v>
      </c>
      <c r="DK34">
        <v>1</v>
      </c>
      <c r="DL34">
        <v>1</v>
      </c>
      <c r="DM34">
        <v>1</v>
      </c>
    </row>
    <row r="35" spans="1:118" x14ac:dyDescent="0.25">
      <c r="A35" s="17">
        <v>21</v>
      </c>
      <c r="B35" t="s">
        <v>100</v>
      </c>
      <c r="C35" t="s">
        <v>101</v>
      </c>
      <c r="D35">
        <v>0</v>
      </c>
      <c r="E35">
        <v>0</v>
      </c>
      <c r="F35">
        <v>0</v>
      </c>
      <c r="G35">
        <v>1</v>
      </c>
      <c r="H35">
        <v>1</v>
      </c>
      <c r="I35">
        <v>0</v>
      </c>
      <c r="J35">
        <v>1</v>
      </c>
      <c r="K35">
        <v>1</v>
      </c>
      <c r="L35">
        <v>1</v>
      </c>
      <c r="M35">
        <v>1</v>
      </c>
      <c r="N35">
        <v>0</v>
      </c>
      <c r="O35">
        <v>1</v>
      </c>
      <c r="P35">
        <v>0</v>
      </c>
      <c r="Q35">
        <v>0</v>
      </c>
      <c r="R35">
        <v>0</v>
      </c>
      <c r="S35">
        <v>0</v>
      </c>
      <c r="T35">
        <v>1</v>
      </c>
      <c r="U35">
        <v>1</v>
      </c>
      <c r="V35">
        <v>1</v>
      </c>
      <c r="W35">
        <v>1</v>
      </c>
      <c r="X35">
        <v>1</v>
      </c>
      <c r="Y35">
        <v>1</v>
      </c>
      <c r="Z35">
        <v>0</v>
      </c>
      <c r="AA35">
        <v>1</v>
      </c>
      <c r="AB35">
        <v>1</v>
      </c>
      <c r="AC35">
        <v>1</v>
      </c>
      <c r="AD35">
        <v>1</v>
      </c>
      <c r="AE35">
        <v>1</v>
      </c>
      <c r="AF35">
        <v>0</v>
      </c>
      <c r="AG35">
        <v>1</v>
      </c>
      <c r="AH35">
        <v>0</v>
      </c>
      <c r="AI35">
        <v>0</v>
      </c>
      <c r="AJ35">
        <v>0</v>
      </c>
      <c r="AK35">
        <v>1</v>
      </c>
      <c r="AL35">
        <v>1</v>
      </c>
      <c r="AM35">
        <v>1</v>
      </c>
      <c r="AN35">
        <v>1</v>
      </c>
      <c r="AO35">
        <v>1</v>
      </c>
      <c r="AP35">
        <v>1</v>
      </c>
      <c r="AQ35">
        <v>1</v>
      </c>
      <c r="AR35">
        <v>0</v>
      </c>
      <c r="AS35">
        <v>1</v>
      </c>
      <c r="AT35">
        <v>0</v>
      </c>
      <c r="AU35">
        <v>0</v>
      </c>
      <c r="AV35">
        <v>0</v>
      </c>
      <c r="AW35">
        <v>0</v>
      </c>
      <c r="AX35">
        <v>1</v>
      </c>
      <c r="AY35">
        <v>1</v>
      </c>
      <c r="AZ35">
        <v>0</v>
      </c>
      <c r="BA35">
        <v>0</v>
      </c>
      <c r="BB35">
        <v>1</v>
      </c>
      <c r="BC35">
        <v>1</v>
      </c>
      <c r="BD35">
        <v>1</v>
      </c>
      <c r="BE35">
        <v>0</v>
      </c>
      <c r="BF35">
        <v>0</v>
      </c>
      <c r="BG35">
        <v>1</v>
      </c>
      <c r="BH35">
        <v>1</v>
      </c>
      <c r="BI35">
        <v>1</v>
      </c>
      <c r="BJ35">
        <v>1</v>
      </c>
      <c r="BK35">
        <v>1</v>
      </c>
      <c r="BL35">
        <v>1</v>
      </c>
      <c r="BM35">
        <v>0</v>
      </c>
      <c r="BN35">
        <v>0</v>
      </c>
      <c r="BO35">
        <v>1</v>
      </c>
      <c r="BP35">
        <v>1</v>
      </c>
      <c r="BQ35">
        <v>1</v>
      </c>
      <c r="BR35">
        <v>0</v>
      </c>
      <c r="BS35">
        <v>0</v>
      </c>
      <c r="BT35">
        <v>1</v>
      </c>
      <c r="BU35">
        <v>1</v>
      </c>
      <c r="BV35">
        <v>1</v>
      </c>
      <c r="BW35">
        <v>1</v>
      </c>
      <c r="BX35">
        <v>0</v>
      </c>
      <c r="BY35">
        <v>0</v>
      </c>
      <c r="BZ35">
        <v>1</v>
      </c>
      <c r="CA35">
        <v>1</v>
      </c>
      <c r="CB35">
        <v>1</v>
      </c>
      <c r="CC35">
        <v>1</v>
      </c>
      <c r="CD35">
        <v>0</v>
      </c>
      <c r="CE35">
        <v>0</v>
      </c>
      <c r="CF35">
        <v>0</v>
      </c>
      <c r="CG35">
        <v>0</v>
      </c>
      <c r="CH35">
        <v>0</v>
      </c>
      <c r="CI35">
        <v>0</v>
      </c>
      <c r="CJ35">
        <v>0</v>
      </c>
      <c r="CK35">
        <v>1</v>
      </c>
      <c r="CL35">
        <v>0</v>
      </c>
      <c r="CM35">
        <v>1</v>
      </c>
      <c r="CN35">
        <v>1</v>
      </c>
      <c r="CO35">
        <v>1</v>
      </c>
      <c r="CP35">
        <v>0</v>
      </c>
      <c r="CQ35">
        <v>0</v>
      </c>
      <c r="CR35">
        <v>1</v>
      </c>
      <c r="CS35">
        <v>1</v>
      </c>
      <c r="CT35">
        <v>1</v>
      </c>
      <c r="CU35">
        <v>1</v>
      </c>
      <c r="CV35">
        <v>0</v>
      </c>
      <c r="CW35">
        <v>0</v>
      </c>
      <c r="CX35">
        <v>1</v>
      </c>
      <c r="CY35">
        <v>1</v>
      </c>
      <c r="CZ35">
        <v>1</v>
      </c>
      <c r="DA35">
        <v>1</v>
      </c>
      <c r="DB35">
        <v>0</v>
      </c>
      <c r="DC35">
        <v>0</v>
      </c>
      <c r="DD35">
        <v>0</v>
      </c>
      <c r="DE35">
        <v>0</v>
      </c>
      <c r="DF35">
        <v>0</v>
      </c>
      <c r="DG35">
        <v>0</v>
      </c>
      <c r="DH35">
        <v>0</v>
      </c>
      <c r="DI35">
        <v>1</v>
      </c>
      <c r="DJ35">
        <v>0</v>
      </c>
      <c r="DK35">
        <v>1</v>
      </c>
      <c r="DL35">
        <v>1</v>
      </c>
      <c r="DM35">
        <v>1</v>
      </c>
    </row>
    <row r="36" spans="1:118" x14ac:dyDescent="0.25">
      <c r="A36" s="17">
        <v>22</v>
      </c>
      <c r="B36" t="s">
        <v>102</v>
      </c>
      <c r="C36" t="s">
        <v>103</v>
      </c>
      <c r="D36">
        <v>0</v>
      </c>
      <c r="E36">
        <v>0</v>
      </c>
      <c r="F36">
        <v>0</v>
      </c>
      <c r="G36">
        <v>0</v>
      </c>
      <c r="H36">
        <v>0</v>
      </c>
      <c r="I36">
        <v>1</v>
      </c>
      <c r="J36">
        <v>0</v>
      </c>
      <c r="K36">
        <v>1</v>
      </c>
      <c r="L36">
        <v>0</v>
      </c>
      <c r="M36">
        <v>0</v>
      </c>
      <c r="N36">
        <v>1</v>
      </c>
      <c r="O36">
        <v>0</v>
      </c>
      <c r="P36">
        <v>1</v>
      </c>
      <c r="Q36">
        <v>1</v>
      </c>
      <c r="R36">
        <v>1</v>
      </c>
      <c r="S36">
        <v>0</v>
      </c>
      <c r="T36">
        <v>1</v>
      </c>
      <c r="U36">
        <v>0</v>
      </c>
      <c r="V36">
        <v>0</v>
      </c>
      <c r="W36">
        <v>1</v>
      </c>
      <c r="X36">
        <v>0</v>
      </c>
      <c r="Y36">
        <v>0</v>
      </c>
      <c r="Z36">
        <v>1</v>
      </c>
      <c r="AA36">
        <v>0</v>
      </c>
      <c r="AB36">
        <v>0</v>
      </c>
      <c r="AC36">
        <v>1</v>
      </c>
      <c r="AD36">
        <v>0</v>
      </c>
      <c r="AE36">
        <v>0</v>
      </c>
      <c r="AF36">
        <v>1</v>
      </c>
      <c r="AG36">
        <v>0</v>
      </c>
      <c r="AH36">
        <v>1</v>
      </c>
      <c r="AI36">
        <v>1</v>
      </c>
      <c r="AJ36">
        <v>1</v>
      </c>
      <c r="AK36">
        <v>0</v>
      </c>
      <c r="AL36">
        <v>1</v>
      </c>
      <c r="AM36">
        <v>0</v>
      </c>
      <c r="AN36">
        <v>0</v>
      </c>
      <c r="AO36">
        <v>1</v>
      </c>
      <c r="AP36">
        <v>0</v>
      </c>
      <c r="AQ36">
        <v>0</v>
      </c>
      <c r="AR36">
        <v>1</v>
      </c>
      <c r="AS36">
        <v>0</v>
      </c>
      <c r="AT36">
        <v>1</v>
      </c>
      <c r="AU36">
        <v>1</v>
      </c>
      <c r="AV36">
        <v>1</v>
      </c>
      <c r="AW36">
        <v>0</v>
      </c>
      <c r="AX36">
        <v>1</v>
      </c>
      <c r="AY36">
        <v>1</v>
      </c>
      <c r="AZ36">
        <v>0</v>
      </c>
      <c r="BA36">
        <v>0</v>
      </c>
      <c r="BB36">
        <v>0</v>
      </c>
      <c r="BC36">
        <v>1</v>
      </c>
      <c r="BD36">
        <v>1</v>
      </c>
      <c r="BE36">
        <v>1</v>
      </c>
      <c r="BF36">
        <v>1</v>
      </c>
      <c r="BG36">
        <v>0</v>
      </c>
      <c r="BH36">
        <v>0</v>
      </c>
      <c r="BI36">
        <v>0</v>
      </c>
      <c r="BJ36">
        <v>0</v>
      </c>
      <c r="BK36">
        <v>1</v>
      </c>
      <c r="BL36">
        <v>1</v>
      </c>
      <c r="BM36">
        <v>0</v>
      </c>
      <c r="BN36">
        <v>0</v>
      </c>
      <c r="BO36">
        <v>0</v>
      </c>
      <c r="BP36">
        <v>1</v>
      </c>
      <c r="BQ36">
        <v>1</v>
      </c>
      <c r="BR36">
        <v>1</v>
      </c>
      <c r="BS36">
        <v>1</v>
      </c>
      <c r="BT36">
        <v>0</v>
      </c>
      <c r="BU36">
        <v>0</v>
      </c>
      <c r="BV36">
        <v>0</v>
      </c>
      <c r="BW36">
        <v>0</v>
      </c>
      <c r="BX36">
        <v>1</v>
      </c>
      <c r="BY36">
        <v>1</v>
      </c>
      <c r="BZ36">
        <v>0</v>
      </c>
      <c r="CA36">
        <v>0</v>
      </c>
      <c r="CB36">
        <v>0</v>
      </c>
      <c r="CC36">
        <v>0</v>
      </c>
      <c r="CD36">
        <v>0</v>
      </c>
      <c r="CE36">
        <v>0</v>
      </c>
      <c r="CF36">
        <v>0</v>
      </c>
      <c r="CG36">
        <v>0</v>
      </c>
      <c r="CH36">
        <v>0</v>
      </c>
      <c r="CI36">
        <v>0</v>
      </c>
      <c r="CJ36">
        <v>0</v>
      </c>
      <c r="CK36">
        <v>0</v>
      </c>
      <c r="CL36">
        <v>0</v>
      </c>
      <c r="CM36">
        <v>1</v>
      </c>
      <c r="CN36">
        <v>1</v>
      </c>
      <c r="CO36">
        <v>1</v>
      </c>
      <c r="CP36">
        <v>1</v>
      </c>
      <c r="CQ36">
        <v>1</v>
      </c>
      <c r="CR36">
        <v>0</v>
      </c>
      <c r="CS36">
        <v>0</v>
      </c>
      <c r="CT36">
        <v>0</v>
      </c>
      <c r="CU36">
        <v>0</v>
      </c>
      <c r="CV36">
        <v>1</v>
      </c>
      <c r="CW36">
        <v>1</v>
      </c>
      <c r="CX36">
        <v>0</v>
      </c>
      <c r="CY36">
        <v>0</v>
      </c>
      <c r="CZ36">
        <v>0</v>
      </c>
      <c r="DA36">
        <v>0</v>
      </c>
      <c r="DB36">
        <v>0</v>
      </c>
      <c r="DC36">
        <v>0</v>
      </c>
      <c r="DD36">
        <v>0</v>
      </c>
      <c r="DE36">
        <v>0</v>
      </c>
      <c r="DF36">
        <v>0</v>
      </c>
      <c r="DG36">
        <v>0</v>
      </c>
      <c r="DH36">
        <v>0</v>
      </c>
      <c r="DI36">
        <v>0</v>
      </c>
      <c r="DJ36">
        <v>0</v>
      </c>
      <c r="DK36">
        <v>1</v>
      </c>
      <c r="DL36">
        <v>1</v>
      </c>
      <c r="DM36">
        <v>1</v>
      </c>
    </row>
    <row r="37" spans="1:118" x14ac:dyDescent="0.25">
      <c r="A37" s="17">
        <v>23</v>
      </c>
      <c r="B37" t="s">
        <v>104</v>
      </c>
      <c r="C37" t="s">
        <v>105</v>
      </c>
      <c r="D37">
        <v>0</v>
      </c>
      <c r="E37">
        <v>0</v>
      </c>
      <c r="F37">
        <v>0</v>
      </c>
      <c r="G37">
        <v>0</v>
      </c>
      <c r="H37">
        <v>0</v>
      </c>
      <c r="I37">
        <v>1</v>
      </c>
      <c r="J37">
        <v>0</v>
      </c>
      <c r="K37">
        <v>0</v>
      </c>
      <c r="L37">
        <v>0</v>
      </c>
      <c r="M37">
        <v>1</v>
      </c>
      <c r="N37">
        <v>1</v>
      </c>
      <c r="O37">
        <v>0</v>
      </c>
      <c r="P37">
        <v>0</v>
      </c>
      <c r="Q37">
        <v>1</v>
      </c>
      <c r="R37">
        <v>0</v>
      </c>
      <c r="S37">
        <v>0</v>
      </c>
      <c r="T37">
        <v>1</v>
      </c>
      <c r="U37">
        <v>0</v>
      </c>
      <c r="V37">
        <v>0</v>
      </c>
      <c r="W37">
        <v>0</v>
      </c>
      <c r="X37">
        <v>0</v>
      </c>
      <c r="Y37">
        <v>1</v>
      </c>
      <c r="Z37">
        <v>1</v>
      </c>
      <c r="AA37">
        <v>0</v>
      </c>
      <c r="AB37">
        <v>0</v>
      </c>
      <c r="AC37">
        <v>0</v>
      </c>
      <c r="AD37">
        <v>0</v>
      </c>
      <c r="AE37">
        <v>1</v>
      </c>
      <c r="AF37">
        <v>1</v>
      </c>
      <c r="AG37">
        <v>0</v>
      </c>
      <c r="AH37">
        <v>0</v>
      </c>
      <c r="AI37">
        <v>1</v>
      </c>
      <c r="AJ37">
        <v>0</v>
      </c>
      <c r="AK37">
        <v>0</v>
      </c>
      <c r="AL37">
        <v>0</v>
      </c>
      <c r="AM37">
        <v>0</v>
      </c>
      <c r="AN37">
        <v>0</v>
      </c>
      <c r="AO37">
        <v>0</v>
      </c>
      <c r="AP37">
        <v>0</v>
      </c>
      <c r="AQ37">
        <v>1</v>
      </c>
      <c r="AR37">
        <v>1</v>
      </c>
      <c r="AS37">
        <v>0</v>
      </c>
      <c r="AT37">
        <v>0</v>
      </c>
      <c r="AU37">
        <v>1</v>
      </c>
      <c r="AV37">
        <v>0</v>
      </c>
      <c r="AW37">
        <v>0</v>
      </c>
      <c r="AX37">
        <v>1</v>
      </c>
      <c r="AY37">
        <v>0</v>
      </c>
      <c r="AZ37">
        <v>0</v>
      </c>
      <c r="BA37">
        <v>0</v>
      </c>
      <c r="BC37">
        <v>1</v>
      </c>
      <c r="BD37">
        <v>1</v>
      </c>
      <c r="BE37">
        <v>1</v>
      </c>
      <c r="BF37">
        <v>1</v>
      </c>
      <c r="BG37">
        <v>1</v>
      </c>
      <c r="BH37">
        <v>1</v>
      </c>
      <c r="BI37">
        <v>1</v>
      </c>
      <c r="BJ37">
        <v>1</v>
      </c>
      <c r="BK37">
        <v>0</v>
      </c>
      <c r="BL37">
        <v>0</v>
      </c>
      <c r="BM37">
        <v>0</v>
      </c>
      <c r="BN37">
        <v>0</v>
      </c>
      <c r="BP37">
        <v>1</v>
      </c>
      <c r="BQ37">
        <v>1</v>
      </c>
      <c r="BR37">
        <v>1</v>
      </c>
      <c r="BS37">
        <v>1</v>
      </c>
      <c r="BT37">
        <v>1</v>
      </c>
      <c r="BU37">
        <v>1</v>
      </c>
      <c r="BV37">
        <v>1</v>
      </c>
      <c r="BW37">
        <v>1</v>
      </c>
      <c r="BX37">
        <v>1</v>
      </c>
      <c r="BY37">
        <v>1</v>
      </c>
      <c r="BZ37">
        <v>1</v>
      </c>
      <c r="CA37">
        <v>1</v>
      </c>
      <c r="CB37">
        <v>1</v>
      </c>
      <c r="CC37">
        <v>1</v>
      </c>
      <c r="CD37">
        <v>0</v>
      </c>
      <c r="CE37">
        <v>0</v>
      </c>
      <c r="CF37">
        <v>0</v>
      </c>
      <c r="CG37">
        <v>0</v>
      </c>
      <c r="CH37">
        <v>0</v>
      </c>
      <c r="CI37">
        <v>0</v>
      </c>
      <c r="CJ37">
        <v>0</v>
      </c>
      <c r="CK37">
        <v>1</v>
      </c>
      <c r="CL37">
        <v>0</v>
      </c>
      <c r="CM37">
        <v>1</v>
      </c>
      <c r="CN37">
        <v>1</v>
      </c>
      <c r="CO37">
        <v>1</v>
      </c>
      <c r="CP37">
        <v>1</v>
      </c>
      <c r="CQ37">
        <v>1</v>
      </c>
      <c r="CR37">
        <v>1</v>
      </c>
      <c r="CS37">
        <v>1</v>
      </c>
      <c r="CT37">
        <v>1</v>
      </c>
      <c r="CU37">
        <v>1</v>
      </c>
      <c r="CV37">
        <v>1</v>
      </c>
      <c r="CW37">
        <v>1</v>
      </c>
      <c r="CX37">
        <v>1</v>
      </c>
      <c r="CY37">
        <v>1</v>
      </c>
      <c r="CZ37">
        <v>1</v>
      </c>
      <c r="DA37">
        <v>1</v>
      </c>
      <c r="DB37">
        <v>0</v>
      </c>
      <c r="DC37">
        <v>0</v>
      </c>
      <c r="DD37">
        <v>0</v>
      </c>
      <c r="DE37">
        <v>0</v>
      </c>
      <c r="DF37">
        <v>0</v>
      </c>
      <c r="DG37">
        <v>0</v>
      </c>
      <c r="DH37">
        <v>0</v>
      </c>
      <c r="DI37">
        <v>1</v>
      </c>
      <c r="DJ37">
        <v>0</v>
      </c>
      <c r="DK37">
        <v>1</v>
      </c>
      <c r="DL37">
        <v>1</v>
      </c>
      <c r="DM37">
        <v>1</v>
      </c>
    </row>
    <row r="38" spans="1:118" s="26" customFormat="1" x14ac:dyDescent="0.25">
      <c r="A38" s="44" t="s">
        <v>106</v>
      </c>
      <c r="B38" s="45"/>
      <c r="C38" s="45"/>
      <c r="DN38" s="30"/>
    </row>
    <row r="39" spans="1:118" x14ac:dyDescent="0.25">
      <c r="A39" s="17">
        <v>24</v>
      </c>
      <c r="B39" t="s">
        <v>107</v>
      </c>
      <c r="C39" t="s">
        <v>108</v>
      </c>
      <c r="D39">
        <v>1</v>
      </c>
      <c r="E39">
        <v>0</v>
      </c>
      <c r="F39">
        <v>0</v>
      </c>
      <c r="G39">
        <v>1</v>
      </c>
      <c r="H39">
        <v>1</v>
      </c>
      <c r="I39">
        <v>1</v>
      </c>
      <c r="J39">
        <v>1</v>
      </c>
      <c r="K39">
        <v>1</v>
      </c>
      <c r="L39">
        <v>1</v>
      </c>
      <c r="M39">
        <v>1</v>
      </c>
      <c r="N39">
        <v>1</v>
      </c>
      <c r="O39">
        <v>1</v>
      </c>
      <c r="P39">
        <v>0</v>
      </c>
      <c r="Q39">
        <v>0</v>
      </c>
      <c r="R39">
        <v>1</v>
      </c>
      <c r="S39">
        <v>1</v>
      </c>
      <c r="T39">
        <v>1</v>
      </c>
      <c r="U39">
        <v>1</v>
      </c>
      <c r="V39">
        <v>1</v>
      </c>
      <c r="W39">
        <v>1</v>
      </c>
      <c r="X39">
        <v>1</v>
      </c>
      <c r="Y39">
        <v>1</v>
      </c>
      <c r="Z39">
        <v>1</v>
      </c>
      <c r="AA39">
        <v>1</v>
      </c>
      <c r="AB39">
        <v>1</v>
      </c>
      <c r="AC39">
        <v>1</v>
      </c>
      <c r="AD39">
        <v>1</v>
      </c>
      <c r="AE39">
        <v>1</v>
      </c>
      <c r="AF39">
        <v>1</v>
      </c>
      <c r="AG39">
        <v>1</v>
      </c>
      <c r="AH39">
        <v>1</v>
      </c>
      <c r="AI39">
        <v>1</v>
      </c>
      <c r="AJ39">
        <v>1</v>
      </c>
      <c r="AK39">
        <v>1</v>
      </c>
      <c r="AL39">
        <v>1</v>
      </c>
      <c r="AM39">
        <v>1</v>
      </c>
      <c r="AN39">
        <v>1</v>
      </c>
      <c r="AO39">
        <v>1</v>
      </c>
      <c r="AP39">
        <v>1</v>
      </c>
      <c r="AQ39">
        <v>1</v>
      </c>
      <c r="AR39">
        <v>1</v>
      </c>
      <c r="AS39">
        <v>1</v>
      </c>
      <c r="AT39">
        <v>1</v>
      </c>
      <c r="AU39">
        <v>1</v>
      </c>
      <c r="AV39">
        <v>1</v>
      </c>
      <c r="AW39">
        <v>1</v>
      </c>
      <c r="AX39">
        <v>1</v>
      </c>
      <c r="AY39">
        <v>1</v>
      </c>
      <c r="AZ39">
        <v>0</v>
      </c>
      <c r="BA39">
        <v>0</v>
      </c>
      <c r="BB39">
        <v>1</v>
      </c>
      <c r="BC39">
        <v>1</v>
      </c>
      <c r="BD39">
        <v>1</v>
      </c>
      <c r="BE39">
        <v>1</v>
      </c>
      <c r="BF39">
        <v>1</v>
      </c>
      <c r="BG39">
        <v>1</v>
      </c>
      <c r="BH39">
        <v>1</v>
      </c>
      <c r="BI39">
        <v>1</v>
      </c>
      <c r="BJ39">
        <v>1</v>
      </c>
      <c r="BK39">
        <v>1</v>
      </c>
      <c r="BL39">
        <v>1</v>
      </c>
      <c r="BM39">
        <v>0</v>
      </c>
      <c r="BN39">
        <v>0</v>
      </c>
      <c r="BO39">
        <v>1</v>
      </c>
      <c r="BP39">
        <v>1</v>
      </c>
      <c r="BQ39">
        <v>1</v>
      </c>
      <c r="BR39">
        <v>1</v>
      </c>
      <c r="BS39">
        <v>1</v>
      </c>
      <c r="BT39">
        <v>1</v>
      </c>
      <c r="BU39">
        <v>1</v>
      </c>
      <c r="BV39">
        <v>1</v>
      </c>
      <c r="BW39">
        <v>1</v>
      </c>
      <c r="BX39">
        <v>1</v>
      </c>
      <c r="BY39">
        <v>1</v>
      </c>
      <c r="BZ39">
        <v>1</v>
      </c>
      <c r="CA39">
        <v>1</v>
      </c>
      <c r="CB39">
        <v>1</v>
      </c>
      <c r="CC39">
        <v>1</v>
      </c>
      <c r="CD39">
        <v>1</v>
      </c>
      <c r="CE39">
        <v>1</v>
      </c>
      <c r="CF39">
        <v>1</v>
      </c>
      <c r="CG39">
        <v>1</v>
      </c>
      <c r="CH39">
        <v>1</v>
      </c>
      <c r="CI39">
        <v>1</v>
      </c>
      <c r="CJ39">
        <v>1</v>
      </c>
      <c r="CK39">
        <v>1</v>
      </c>
      <c r="CL39">
        <v>1</v>
      </c>
      <c r="CM39">
        <v>1</v>
      </c>
      <c r="CN39">
        <v>1</v>
      </c>
      <c r="CO39">
        <v>1</v>
      </c>
      <c r="CP39">
        <v>1</v>
      </c>
      <c r="CQ39">
        <v>1</v>
      </c>
      <c r="CR39">
        <v>1</v>
      </c>
      <c r="CS39">
        <v>1</v>
      </c>
      <c r="CT39">
        <v>1</v>
      </c>
      <c r="CU39">
        <v>1</v>
      </c>
      <c r="CV39">
        <v>1</v>
      </c>
      <c r="CW39">
        <v>1</v>
      </c>
      <c r="CX39">
        <v>1</v>
      </c>
      <c r="CY39">
        <v>1</v>
      </c>
      <c r="CZ39">
        <v>1</v>
      </c>
      <c r="DA39">
        <v>1</v>
      </c>
      <c r="DB39">
        <v>1</v>
      </c>
      <c r="DC39">
        <v>1</v>
      </c>
      <c r="DD39">
        <v>1</v>
      </c>
      <c r="DE39">
        <v>1</v>
      </c>
      <c r="DF39">
        <v>1</v>
      </c>
      <c r="DG39">
        <v>1</v>
      </c>
      <c r="DH39">
        <v>1</v>
      </c>
      <c r="DI39">
        <v>1</v>
      </c>
      <c r="DJ39">
        <v>1</v>
      </c>
      <c r="DK39">
        <v>1</v>
      </c>
      <c r="DL39">
        <v>1</v>
      </c>
      <c r="DM39">
        <v>1</v>
      </c>
    </row>
    <row r="40" spans="1:118" x14ac:dyDescent="0.25">
      <c r="A40" s="17">
        <v>25</v>
      </c>
      <c r="B40" t="s">
        <v>109</v>
      </c>
      <c r="C40" t="s">
        <v>110</v>
      </c>
      <c r="D40">
        <v>0</v>
      </c>
      <c r="E40">
        <v>1</v>
      </c>
      <c r="F40">
        <v>1</v>
      </c>
      <c r="G40">
        <v>1</v>
      </c>
      <c r="H40">
        <v>1</v>
      </c>
      <c r="I40">
        <v>1</v>
      </c>
      <c r="J40">
        <v>1</v>
      </c>
      <c r="K40">
        <v>1</v>
      </c>
      <c r="L40">
        <v>1</v>
      </c>
      <c r="M40">
        <v>1</v>
      </c>
      <c r="N40">
        <v>1</v>
      </c>
      <c r="O40">
        <v>1</v>
      </c>
      <c r="P40">
        <v>0</v>
      </c>
      <c r="Q40">
        <v>0</v>
      </c>
      <c r="R40">
        <v>1</v>
      </c>
      <c r="S40">
        <v>1</v>
      </c>
      <c r="T40">
        <v>1</v>
      </c>
      <c r="U40">
        <v>1</v>
      </c>
      <c r="V40">
        <v>0</v>
      </c>
      <c r="W40">
        <v>0</v>
      </c>
      <c r="X40">
        <v>1</v>
      </c>
      <c r="Y40">
        <v>1</v>
      </c>
      <c r="Z40">
        <v>1</v>
      </c>
      <c r="AA40">
        <v>1</v>
      </c>
      <c r="AB40">
        <v>1</v>
      </c>
      <c r="AC40">
        <v>1</v>
      </c>
      <c r="AD40">
        <v>1</v>
      </c>
      <c r="AE40">
        <v>1</v>
      </c>
      <c r="AF40">
        <v>1</v>
      </c>
      <c r="AG40">
        <v>1</v>
      </c>
      <c r="AH40">
        <v>1</v>
      </c>
      <c r="AI40">
        <v>1</v>
      </c>
      <c r="AJ40">
        <v>1</v>
      </c>
      <c r="AK40">
        <v>1</v>
      </c>
      <c r="AL40">
        <v>1</v>
      </c>
      <c r="AM40">
        <v>1</v>
      </c>
      <c r="AN40">
        <v>1</v>
      </c>
      <c r="AO40">
        <v>1</v>
      </c>
      <c r="AP40">
        <v>1</v>
      </c>
      <c r="AQ40">
        <v>1</v>
      </c>
      <c r="AR40">
        <v>1</v>
      </c>
      <c r="AS40">
        <v>1</v>
      </c>
      <c r="AT40">
        <v>1</v>
      </c>
      <c r="AU40">
        <v>1</v>
      </c>
      <c r="AV40">
        <v>1</v>
      </c>
      <c r="AW40">
        <v>1</v>
      </c>
      <c r="AX40">
        <v>1</v>
      </c>
      <c r="AY40">
        <v>0</v>
      </c>
      <c r="AZ40">
        <v>1</v>
      </c>
      <c r="BA40">
        <v>1</v>
      </c>
      <c r="BB40">
        <v>1</v>
      </c>
      <c r="BC40">
        <v>1</v>
      </c>
      <c r="BD40">
        <v>1</v>
      </c>
      <c r="BE40">
        <v>1</v>
      </c>
      <c r="BF40">
        <v>1</v>
      </c>
      <c r="BG40">
        <v>1</v>
      </c>
      <c r="BH40">
        <v>1</v>
      </c>
      <c r="BI40">
        <v>1</v>
      </c>
      <c r="BJ40">
        <v>1</v>
      </c>
      <c r="BK40">
        <v>0</v>
      </c>
      <c r="BL40">
        <v>0</v>
      </c>
      <c r="BM40">
        <v>1</v>
      </c>
      <c r="BN40">
        <v>1</v>
      </c>
      <c r="BO40">
        <v>1</v>
      </c>
      <c r="BP40">
        <v>1</v>
      </c>
      <c r="BQ40">
        <v>1</v>
      </c>
      <c r="BR40">
        <v>1</v>
      </c>
      <c r="BS40">
        <v>1</v>
      </c>
      <c r="BT40">
        <v>1</v>
      </c>
      <c r="BU40">
        <v>1</v>
      </c>
      <c r="BV40">
        <v>1</v>
      </c>
      <c r="BW40">
        <v>1</v>
      </c>
      <c r="BX40">
        <v>1</v>
      </c>
      <c r="BY40">
        <v>1</v>
      </c>
      <c r="BZ40">
        <v>1</v>
      </c>
      <c r="CA40">
        <v>1</v>
      </c>
      <c r="CB40">
        <v>1</v>
      </c>
      <c r="CC40">
        <v>1</v>
      </c>
      <c r="CD40">
        <v>1</v>
      </c>
      <c r="CE40">
        <v>1</v>
      </c>
      <c r="CF40">
        <v>1</v>
      </c>
      <c r="CG40">
        <v>1</v>
      </c>
      <c r="CH40">
        <v>1</v>
      </c>
      <c r="CI40">
        <v>1</v>
      </c>
      <c r="CJ40">
        <v>1</v>
      </c>
      <c r="CK40">
        <v>1</v>
      </c>
      <c r="CL40">
        <v>1</v>
      </c>
      <c r="CM40">
        <v>1</v>
      </c>
      <c r="CN40">
        <v>1</v>
      </c>
      <c r="CO40">
        <v>1</v>
      </c>
      <c r="CP40">
        <v>1</v>
      </c>
      <c r="CQ40">
        <v>1</v>
      </c>
      <c r="CR40">
        <v>1</v>
      </c>
      <c r="CS40">
        <v>1</v>
      </c>
      <c r="CT40">
        <v>1</v>
      </c>
      <c r="CU40">
        <v>1</v>
      </c>
      <c r="CV40">
        <v>1</v>
      </c>
      <c r="CW40">
        <v>1</v>
      </c>
      <c r="CX40">
        <v>1</v>
      </c>
      <c r="CY40">
        <v>1</v>
      </c>
      <c r="CZ40">
        <v>1</v>
      </c>
      <c r="DA40">
        <v>1</v>
      </c>
      <c r="DB40">
        <v>1</v>
      </c>
      <c r="DC40">
        <v>1</v>
      </c>
      <c r="DD40">
        <v>1</v>
      </c>
      <c r="DE40">
        <v>1</v>
      </c>
      <c r="DF40">
        <v>1</v>
      </c>
      <c r="DG40">
        <v>1</v>
      </c>
      <c r="DH40">
        <v>1</v>
      </c>
      <c r="DI40">
        <v>1</v>
      </c>
      <c r="DJ40">
        <v>1</v>
      </c>
      <c r="DK40">
        <v>1</v>
      </c>
      <c r="DL40">
        <v>1</v>
      </c>
      <c r="DM40">
        <v>1</v>
      </c>
    </row>
    <row r="41" spans="1:118" x14ac:dyDescent="0.25">
      <c r="A41" s="17">
        <v>26</v>
      </c>
      <c r="B41" t="s">
        <v>111</v>
      </c>
      <c r="C41" t="s">
        <v>112</v>
      </c>
      <c r="D41">
        <v>0</v>
      </c>
      <c r="E41">
        <v>0</v>
      </c>
      <c r="F41">
        <v>1</v>
      </c>
      <c r="G41">
        <v>1</v>
      </c>
      <c r="H41">
        <v>1</v>
      </c>
      <c r="I41">
        <v>1</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1</v>
      </c>
      <c r="BB41">
        <v>1</v>
      </c>
      <c r="BC41">
        <v>1</v>
      </c>
      <c r="BD41">
        <v>1</v>
      </c>
      <c r="BE41">
        <v>0</v>
      </c>
      <c r="BF41">
        <v>0</v>
      </c>
      <c r="BG41">
        <v>0</v>
      </c>
      <c r="BH41">
        <v>0</v>
      </c>
      <c r="BI41">
        <v>0</v>
      </c>
      <c r="BJ41">
        <v>0</v>
      </c>
      <c r="BK41">
        <v>0</v>
      </c>
      <c r="BL41">
        <v>0</v>
      </c>
      <c r="BM41">
        <v>0</v>
      </c>
      <c r="BN41">
        <v>1</v>
      </c>
      <c r="BO41">
        <v>1</v>
      </c>
      <c r="BP41">
        <v>1</v>
      </c>
      <c r="BQ41">
        <v>1</v>
      </c>
      <c r="BR41">
        <v>0</v>
      </c>
      <c r="BS41">
        <v>0</v>
      </c>
      <c r="BT41">
        <v>0</v>
      </c>
      <c r="BU41">
        <v>0</v>
      </c>
      <c r="BV41">
        <v>0</v>
      </c>
      <c r="BW41">
        <v>0</v>
      </c>
      <c r="BX41">
        <v>0</v>
      </c>
      <c r="BY41">
        <v>0</v>
      </c>
      <c r="BZ41">
        <v>0</v>
      </c>
      <c r="CA41">
        <v>0</v>
      </c>
      <c r="CB41">
        <v>0</v>
      </c>
      <c r="CC41">
        <v>0</v>
      </c>
      <c r="CD41">
        <v>1</v>
      </c>
      <c r="CE41">
        <v>1</v>
      </c>
      <c r="CF41">
        <v>1</v>
      </c>
      <c r="CG41">
        <v>1</v>
      </c>
      <c r="CH41">
        <v>1</v>
      </c>
      <c r="CI41">
        <v>1</v>
      </c>
      <c r="CJ41">
        <v>1</v>
      </c>
      <c r="CK41">
        <v>1</v>
      </c>
      <c r="CL41">
        <v>1</v>
      </c>
      <c r="CM41">
        <v>1</v>
      </c>
      <c r="CN41">
        <v>1</v>
      </c>
      <c r="CO41">
        <v>1</v>
      </c>
      <c r="CP41">
        <v>0</v>
      </c>
      <c r="CQ41">
        <v>0</v>
      </c>
      <c r="CR41">
        <v>0</v>
      </c>
      <c r="CS41">
        <v>0</v>
      </c>
      <c r="CT41">
        <v>0</v>
      </c>
      <c r="CU41">
        <v>0</v>
      </c>
      <c r="CV41">
        <v>0</v>
      </c>
      <c r="CW41">
        <v>0</v>
      </c>
      <c r="CX41">
        <v>0</v>
      </c>
      <c r="CY41">
        <v>0</v>
      </c>
      <c r="CZ41">
        <v>0</v>
      </c>
      <c r="DA41">
        <v>0</v>
      </c>
      <c r="DB41">
        <v>1</v>
      </c>
      <c r="DC41">
        <v>1</v>
      </c>
      <c r="DD41">
        <v>1</v>
      </c>
      <c r="DE41">
        <v>1</v>
      </c>
      <c r="DF41">
        <v>1</v>
      </c>
      <c r="DG41">
        <v>1</v>
      </c>
      <c r="DH41">
        <v>1</v>
      </c>
      <c r="DI41">
        <v>1</v>
      </c>
      <c r="DJ41">
        <v>1</v>
      </c>
      <c r="DK41">
        <v>1</v>
      </c>
      <c r="DL41">
        <v>1</v>
      </c>
      <c r="DM41">
        <v>1</v>
      </c>
    </row>
    <row r="42" spans="1:118" x14ac:dyDescent="0.25">
      <c r="A42" s="17">
        <v>27</v>
      </c>
      <c r="B42" t="s">
        <v>113</v>
      </c>
      <c r="C42" t="s">
        <v>114</v>
      </c>
      <c r="D42">
        <v>0</v>
      </c>
      <c r="E42">
        <v>0</v>
      </c>
      <c r="F42">
        <v>0</v>
      </c>
      <c r="G42">
        <v>1</v>
      </c>
      <c r="H42">
        <v>1</v>
      </c>
      <c r="I42">
        <v>1</v>
      </c>
      <c r="J42">
        <v>0</v>
      </c>
      <c r="K42">
        <v>0</v>
      </c>
      <c r="L42">
        <v>1</v>
      </c>
      <c r="M42">
        <v>1</v>
      </c>
      <c r="N42">
        <v>1</v>
      </c>
      <c r="O42">
        <v>1</v>
      </c>
      <c r="P42">
        <v>0</v>
      </c>
      <c r="Q42">
        <v>0</v>
      </c>
      <c r="R42">
        <v>1</v>
      </c>
      <c r="S42">
        <v>1</v>
      </c>
      <c r="T42">
        <v>1</v>
      </c>
      <c r="U42">
        <v>1</v>
      </c>
      <c r="V42">
        <v>0</v>
      </c>
      <c r="W42">
        <v>0</v>
      </c>
      <c r="X42">
        <v>1</v>
      </c>
      <c r="Y42">
        <v>1</v>
      </c>
      <c r="Z42">
        <v>1</v>
      </c>
      <c r="AA42">
        <v>1</v>
      </c>
      <c r="AB42">
        <v>0</v>
      </c>
      <c r="AC42">
        <v>0</v>
      </c>
      <c r="AD42">
        <v>1</v>
      </c>
      <c r="AE42">
        <v>1</v>
      </c>
      <c r="AF42">
        <v>1</v>
      </c>
      <c r="AG42">
        <v>1</v>
      </c>
      <c r="AH42">
        <v>0</v>
      </c>
      <c r="AI42">
        <v>0</v>
      </c>
      <c r="AJ42">
        <v>1</v>
      </c>
      <c r="AK42">
        <v>0</v>
      </c>
      <c r="AL42">
        <v>0</v>
      </c>
      <c r="AM42">
        <v>1</v>
      </c>
      <c r="AN42">
        <v>0</v>
      </c>
      <c r="AO42">
        <v>0</v>
      </c>
      <c r="AP42">
        <v>1</v>
      </c>
      <c r="AQ42">
        <v>1</v>
      </c>
      <c r="AR42">
        <v>1</v>
      </c>
      <c r="AS42">
        <v>1</v>
      </c>
      <c r="AT42">
        <v>0</v>
      </c>
      <c r="AU42">
        <v>0</v>
      </c>
      <c r="AV42">
        <v>1</v>
      </c>
      <c r="AW42">
        <v>1</v>
      </c>
      <c r="AX42">
        <v>1</v>
      </c>
      <c r="AY42">
        <v>0</v>
      </c>
      <c r="AZ42">
        <v>0</v>
      </c>
      <c r="BA42">
        <v>0</v>
      </c>
      <c r="BB42">
        <v>1</v>
      </c>
      <c r="BC42">
        <v>1</v>
      </c>
      <c r="BD42">
        <v>1</v>
      </c>
      <c r="BE42">
        <v>0</v>
      </c>
      <c r="BF42">
        <v>0</v>
      </c>
      <c r="BG42">
        <v>1</v>
      </c>
      <c r="BH42">
        <v>1</v>
      </c>
      <c r="BI42">
        <v>1</v>
      </c>
      <c r="BJ42">
        <v>1</v>
      </c>
      <c r="BK42">
        <v>0</v>
      </c>
      <c r="BL42">
        <v>0</v>
      </c>
      <c r="BM42">
        <v>0</v>
      </c>
      <c r="BN42">
        <v>0</v>
      </c>
      <c r="BO42">
        <v>1</v>
      </c>
      <c r="BP42">
        <v>1</v>
      </c>
      <c r="BQ42">
        <v>1</v>
      </c>
      <c r="BR42">
        <v>0</v>
      </c>
      <c r="BS42">
        <v>0</v>
      </c>
      <c r="BT42">
        <v>1</v>
      </c>
      <c r="BU42">
        <v>1</v>
      </c>
      <c r="BV42">
        <v>1</v>
      </c>
      <c r="BW42">
        <v>1</v>
      </c>
      <c r="BX42">
        <v>0</v>
      </c>
      <c r="BY42">
        <v>0</v>
      </c>
      <c r="BZ42">
        <v>1</v>
      </c>
      <c r="CA42">
        <v>1</v>
      </c>
      <c r="CB42">
        <v>1</v>
      </c>
      <c r="CC42">
        <v>1</v>
      </c>
      <c r="CD42">
        <v>1</v>
      </c>
      <c r="CE42">
        <v>1</v>
      </c>
      <c r="CF42">
        <v>1</v>
      </c>
      <c r="CG42">
        <v>1</v>
      </c>
      <c r="CH42">
        <v>1</v>
      </c>
      <c r="CI42">
        <v>1</v>
      </c>
      <c r="CJ42">
        <v>1</v>
      </c>
      <c r="CK42">
        <v>1</v>
      </c>
      <c r="CL42">
        <v>1</v>
      </c>
      <c r="CM42">
        <v>1</v>
      </c>
      <c r="CN42">
        <v>1</v>
      </c>
      <c r="CO42">
        <v>1</v>
      </c>
      <c r="CP42">
        <v>0</v>
      </c>
      <c r="CQ42">
        <v>0</v>
      </c>
      <c r="CR42">
        <v>1</v>
      </c>
      <c r="CS42">
        <v>1</v>
      </c>
      <c r="CT42">
        <v>1</v>
      </c>
      <c r="CU42">
        <v>1</v>
      </c>
      <c r="CV42">
        <v>0</v>
      </c>
      <c r="CW42">
        <v>0</v>
      </c>
      <c r="CX42">
        <v>1</v>
      </c>
      <c r="CY42">
        <v>1</v>
      </c>
      <c r="CZ42">
        <v>1</v>
      </c>
      <c r="DA42">
        <v>1</v>
      </c>
      <c r="DB42">
        <v>1</v>
      </c>
      <c r="DC42">
        <v>1</v>
      </c>
      <c r="DD42">
        <v>1</v>
      </c>
      <c r="DE42">
        <v>1</v>
      </c>
      <c r="DF42">
        <v>1</v>
      </c>
      <c r="DG42">
        <v>1</v>
      </c>
      <c r="DH42">
        <v>1</v>
      </c>
      <c r="DI42">
        <v>1</v>
      </c>
      <c r="DJ42">
        <v>1</v>
      </c>
      <c r="DK42">
        <v>1</v>
      </c>
      <c r="DL42">
        <v>1</v>
      </c>
      <c r="DM42">
        <v>1</v>
      </c>
    </row>
    <row r="43" spans="1:118" x14ac:dyDescent="0.25">
      <c r="A43" s="17">
        <v>28</v>
      </c>
      <c r="B43" t="s">
        <v>115</v>
      </c>
      <c r="C43" t="s">
        <v>116</v>
      </c>
      <c r="D43">
        <v>1</v>
      </c>
      <c r="E43">
        <v>1</v>
      </c>
      <c r="F43">
        <v>1</v>
      </c>
      <c r="G43">
        <v>0</v>
      </c>
      <c r="H43">
        <v>0</v>
      </c>
      <c r="I43">
        <v>0</v>
      </c>
      <c r="J43">
        <v>0</v>
      </c>
      <c r="K43">
        <v>0</v>
      </c>
      <c r="L43">
        <v>1</v>
      </c>
      <c r="M43">
        <v>1</v>
      </c>
      <c r="N43">
        <v>1</v>
      </c>
      <c r="O43">
        <v>1</v>
      </c>
      <c r="P43">
        <v>0</v>
      </c>
      <c r="Q43">
        <v>0</v>
      </c>
      <c r="R43">
        <v>1</v>
      </c>
      <c r="S43">
        <v>1</v>
      </c>
      <c r="T43">
        <v>1</v>
      </c>
      <c r="U43">
        <v>1</v>
      </c>
      <c r="V43">
        <v>0</v>
      </c>
      <c r="W43">
        <v>0</v>
      </c>
      <c r="X43">
        <v>1</v>
      </c>
      <c r="Y43">
        <v>1</v>
      </c>
      <c r="Z43">
        <v>1</v>
      </c>
      <c r="AA43">
        <v>1</v>
      </c>
      <c r="AB43">
        <v>0</v>
      </c>
      <c r="AC43">
        <v>0</v>
      </c>
      <c r="AD43">
        <v>1</v>
      </c>
      <c r="AE43">
        <v>1</v>
      </c>
      <c r="AF43">
        <v>1</v>
      </c>
      <c r="AG43">
        <v>1</v>
      </c>
      <c r="AH43">
        <v>0</v>
      </c>
      <c r="AI43">
        <v>0</v>
      </c>
      <c r="AJ43">
        <v>1</v>
      </c>
      <c r="AK43">
        <v>0</v>
      </c>
      <c r="AL43">
        <v>0</v>
      </c>
      <c r="AM43">
        <v>1</v>
      </c>
      <c r="AN43">
        <v>0</v>
      </c>
      <c r="AO43">
        <v>0</v>
      </c>
      <c r="AP43">
        <v>1</v>
      </c>
      <c r="AQ43">
        <v>1</v>
      </c>
      <c r="AR43">
        <v>1</v>
      </c>
      <c r="AS43">
        <v>1</v>
      </c>
      <c r="AT43">
        <v>0</v>
      </c>
      <c r="AU43">
        <v>0</v>
      </c>
      <c r="AV43">
        <v>1</v>
      </c>
      <c r="AW43">
        <v>1</v>
      </c>
      <c r="AX43">
        <v>1</v>
      </c>
      <c r="AY43">
        <v>1</v>
      </c>
      <c r="AZ43">
        <v>1</v>
      </c>
      <c r="BA43">
        <v>1</v>
      </c>
      <c r="BB43">
        <v>0</v>
      </c>
      <c r="BC43">
        <v>0</v>
      </c>
      <c r="BD43">
        <v>0</v>
      </c>
      <c r="BE43">
        <v>0</v>
      </c>
      <c r="BF43">
        <v>0</v>
      </c>
      <c r="BG43">
        <v>1</v>
      </c>
      <c r="BH43">
        <v>1</v>
      </c>
      <c r="BI43">
        <v>1</v>
      </c>
      <c r="BJ43">
        <v>1</v>
      </c>
      <c r="BK43">
        <v>1</v>
      </c>
      <c r="BL43">
        <v>1</v>
      </c>
      <c r="BM43">
        <v>1</v>
      </c>
      <c r="BN43">
        <v>1</v>
      </c>
      <c r="BO43">
        <v>0</v>
      </c>
      <c r="BP43">
        <v>0</v>
      </c>
      <c r="BQ43">
        <v>0</v>
      </c>
      <c r="BR43">
        <v>0</v>
      </c>
      <c r="BS43">
        <v>0</v>
      </c>
      <c r="BT43">
        <v>1</v>
      </c>
      <c r="BU43">
        <v>1</v>
      </c>
      <c r="BV43">
        <v>1</v>
      </c>
      <c r="BW43">
        <v>1</v>
      </c>
      <c r="BX43">
        <v>0</v>
      </c>
      <c r="BY43">
        <v>0</v>
      </c>
      <c r="BZ43">
        <v>1</v>
      </c>
      <c r="CA43">
        <v>1</v>
      </c>
      <c r="CB43">
        <v>1</v>
      </c>
      <c r="CC43">
        <v>1</v>
      </c>
      <c r="CD43">
        <v>0</v>
      </c>
      <c r="CE43">
        <v>0</v>
      </c>
      <c r="CF43">
        <v>0</v>
      </c>
      <c r="CG43">
        <v>0</v>
      </c>
      <c r="CH43">
        <v>0</v>
      </c>
      <c r="CI43">
        <v>0</v>
      </c>
      <c r="CJ43">
        <v>0</v>
      </c>
      <c r="CK43">
        <v>0</v>
      </c>
      <c r="CL43">
        <v>0</v>
      </c>
      <c r="CM43">
        <v>0</v>
      </c>
      <c r="CN43">
        <v>0</v>
      </c>
      <c r="CO43">
        <v>0</v>
      </c>
      <c r="CP43">
        <v>0</v>
      </c>
      <c r="CQ43">
        <v>0</v>
      </c>
      <c r="CR43">
        <v>1</v>
      </c>
      <c r="CS43">
        <v>1</v>
      </c>
      <c r="CT43">
        <v>1</v>
      </c>
      <c r="CU43">
        <v>1</v>
      </c>
      <c r="CV43">
        <v>0</v>
      </c>
      <c r="CW43">
        <v>0</v>
      </c>
      <c r="CX43">
        <v>1</v>
      </c>
      <c r="CY43">
        <v>1</v>
      </c>
      <c r="CZ43">
        <v>1</v>
      </c>
      <c r="DA43">
        <v>1</v>
      </c>
      <c r="DB43">
        <v>0</v>
      </c>
      <c r="DC43">
        <v>0</v>
      </c>
      <c r="DD43">
        <v>0</v>
      </c>
      <c r="DE43">
        <v>0</v>
      </c>
      <c r="DF43">
        <v>0</v>
      </c>
      <c r="DG43">
        <v>0</v>
      </c>
      <c r="DH43">
        <v>0</v>
      </c>
      <c r="DI43">
        <v>0</v>
      </c>
      <c r="DJ43">
        <v>0</v>
      </c>
      <c r="DK43">
        <v>0</v>
      </c>
      <c r="DL43">
        <v>0</v>
      </c>
      <c r="DM43">
        <v>0</v>
      </c>
    </row>
    <row r="44" spans="1:118" x14ac:dyDescent="0.25">
      <c r="A44" s="17">
        <v>29</v>
      </c>
      <c r="B44" t="s">
        <v>117</v>
      </c>
      <c r="C44" t="s">
        <v>118</v>
      </c>
      <c r="D44">
        <v>1</v>
      </c>
      <c r="E44">
        <v>0</v>
      </c>
      <c r="F44">
        <v>1</v>
      </c>
      <c r="G44">
        <v>0</v>
      </c>
      <c r="H44">
        <v>1</v>
      </c>
      <c r="I44">
        <v>1</v>
      </c>
      <c r="J44">
        <v>0</v>
      </c>
      <c r="K44">
        <v>0</v>
      </c>
      <c r="L44">
        <v>0</v>
      </c>
      <c r="M44">
        <v>1</v>
      </c>
      <c r="N44">
        <v>0</v>
      </c>
      <c r="O44">
        <v>0</v>
      </c>
      <c r="P44">
        <v>1</v>
      </c>
      <c r="Q44">
        <v>1</v>
      </c>
      <c r="R44">
        <v>0</v>
      </c>
      <c r="S44">
        <v>1</v>
      </c>
      <c r="T44">
        <v>0</v>
      </c>
      <c r="U44">
        <v>0</v>
      </c>
      <c r="V44">
        <v>0</v>
      </c>
      <c r="W44">
        <v>0</v>
      </c>
      <c r="X44">
        <v>0</v>
      </c>
      <c r="Y44">
        <v>1</v>
      </c>
      <c r="Z44">
        <v>0</v>
      </c>
      <c r="AA44">
        <v>0</v>
      </c>
      <c r="AB44">
        <v>1</v>
      </c>
      <c r="AC44">
        <v>1</v>
      </c>
      <c r="AD44">
        <v>0</v>
      </c>
      <c r="AE44">
        <v>1</v>
      </c>
      <c r="AF44">
        <v>0</v>
      </c>
      <c r="AG44">
        <v>0</v>
      </c>
      <c r="AH44">
        <v>1</v>
      </c>
      <c r="AI44">
        <v>1</v>
      </c>
      <c r="AJ44">
        <v>0</v>
      </c>
      <c r="AK44">
        <v>1</v>
      </c>
      <c r="AL44">
        <v>1</v>
      </c>
      <c r="AM44">
        <v>0</v>
      </c>
      <c r="AN44">
        <v>1</v>
      </c>
      <c r="AO44">
        <v>1</v>
      </c>
      <c r="AP44">
        <v>0</v>
      </c>
      <c r="AQ44">
        <v>1</v>
      </c>
      <c r="AR44">
        <v>0</v>
      </c>
      <c r="AS44">
        <v>0</v>
      </c>
      <c r="AT44">
        <v>1</v>
      </c>
      <c r="AU44">
        <v>1</v>
      </c>
      <c r="AV44">
        <v>0</v>
      </c>
      <c r="AW44">
        <v>1</v>
      </c>
      <c r="AX44">
        <v>0</v>
      </c>
      <c r="AY44">
        <v>1</v>
      </c>
      <c r="AZ44">
        <v>0</v>
      </c>
      <c r="BA44">
        <v>1</v>
      </c>
      <c r="BB44">
        <v>0</v>
      </c>
      <c r="BC44">
        <v>1</v>
      </c>
      <c r="BD44">
        <v>1</v>
      </c>
      <c r="BE44">
        <v>1</v>
      </c>
      <c r="BF44">
        <v>1</v>
      </c>
      <c r="BG44">
        <v>0</v>
      </c>
      <c r="BH44">
        <v>1</v>
      </c>
      <c r="BI44">
        <v>0</v>
      </c>
      <c r="BJ44">
        <v>0</v>
      </c>
      <c r="BK44">
        <v>1</v>
      </c>
      <c r="BL44">
        <v>1</v>
      </c>
      <c r="BM44">
        <v>0</v>
      </c>
      <c r="BN44">
        <v>1</v>
      </c>
      <c r="BO44">
        <v>0</v>
      </c>
      <c r="BP44">
        <v>1</v>
      </c>
      <c r="BQ44">
        <v>1</v>
      </c>
      <c r="BR44">
        <v>1</v>
      </c>
      <c r="BS44">
        <v>1</v>
      </c>
      <c r="BT44">
        <v>0</v>
      </c>
      <c r="BU44">
        <v>1</v>
      </c>
      <c r="BV44">
        <v>0</v>
      </c>
      <c r="BW44">
        <v>0</v>
      </c>
      <c r="BX44">
        <v>1</v>
      </c>
      <c r="BY44">
        <v>1</v>
      </c>
      <c r="BZ44">
        <v>0</v>
      </c>
      <c r="CA44">
        <v>1</v>
      </c>
      <c r="CB44">
        <v>0</v>
      </c>
      <c r="CC44">
        <v>0</v>
      </c>
      <c r="CD44">
        <v>1</v>
      </c>
      <c r="CE44">
        <v>1</v>
      </c>
      <c r="CF44">
        <v>1</v>
      </c>
      <c r="CG44">
        <v>1</v>
      </c>
      <c r="CH44">
        <v>1</v>
      </c>
      <c r="CI44">
        <v>1</v>
      </c>
      <c r="CJ44">
        <v>1</v>
      </c>
      <c r="CK44">
        <v>1</v>
      </c>
      <c r="CL44">
        <v>1</v>
      </c>
      <c r="CM44">
        <v>1</v>
      </c>
      <c r="CN44">
        <v>1</v>
      </c>
      <c r="CO44">
        <v>1</v>
      </c>
      <c r="CP44">
        <v>1</v>
      </c>
      <c r="CQ44">
        <v>1</v>
      </c>
      <c r="CR44">
        <v>0</v>
      </c>
      <c r="CS44">
        <v>1</v>
      </c>
      <c r="CT44">
        <v>0</v>
      </c>
      <c r="CU44">
        <v>0</v>
      </c>
      <c r="CV44">
        <v>1</v>
      </c>
      <c r="CW44">
        <v>1</v>
      </c>
      <c r="CX44">
        <v>0</v>
      </c>
      <c r="CY44">
        <v>1</v>
      </c>
      <c r="CZ44">
        <v>0</v>
      </c>
      <c r="DA44">
        <v>0</v>
      </c>
      <c r="DB44">
        <v>1</v>
      </c>
      <c r="DC44">
        <v>1</v>
      </c>
      <c r="DD44">
        <v>1</v>
      </c>
      <c r="DE44">
        <v>1</v>
      </c>
      <c r="DF44">
        <v>1</v>
      </c>
      <c r="DG44">
        <v>1</v>
      </c>
      <c r="DH44">
        <v>1</v>
      </c>
      <c r="DI44">
        <v>1</v>
      </c>
      <c r="DJ44">
        <v>1</v>
      </c>
      <c r="DK44">
        <v>1</v>
      </c>
      <c r="DL44">
        <v>1</v>
      </c>
      <c r="DM44">
        <v>1</v>
      </c>
    </row>
    <row r="45" spans="1:118" x14ac:dyDescent="0.25">
      <c r="A45" s="17">
        <v>30</v>
      </c>
      <c r="B45" t="s">
        <v>119</v>
      </c>
      <c r="C45" t="s">
        <v>120</v>
      </c>
      <c r="D45">
        <v>1</v>
      </c>
      <c r="E45">
        <v>0</v>
      </c>
      <c r="F45">
        <v>1</v>
      </c>
      <c r="G45">
        <v>0</v>
      </c>
      <c r="H45">
        <v>1</v>
      </c>
      <c r="I45">
        <v>1</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1</v>
      </c>
      <c r="AZ45">
        <v>0</v>
      </c>
      <c r="BA45">
        <v>1</v>
      </c>
      <c r="BB45">
        <v>0</v>
      </c>
      <c r="BC45">
        <v>1</v>
      </c>
      <c r="BD45">
        <v>1</v>
      </c>
      <c r="BE45">
        <v>0</v>
      </c>
      <c r="BF45">
        <v>0</v>
      </c>
      <c r="BG45">
        <v>0</v>
      </c>
      <c r="BH45">
        <v>0</v>
      </c>
      <c r="BI45">
        <v>0</v>
      </c>
      <c r="BJ45">
        <v>0</v>
      </c>
      <c r="BK45">
        <v>1</v>
      </c>
      <c r="BL45">
        <v>1</v>
      </c>
      <c r="BM45">
        <v>0</v>
      </c>
      <c r="BN45">
        <v>1</v>
      </c>
      <c r="BO45">
        <v>0</v>
      </c>
      <c r="BP45">
        <v>1</v>
      </c>
      <c r="BQ45">
        <v>1</v>
      </c>
      <c r="BR45">
        <v>0</v>
      </c>
      <c r="BS45">
        <v>0</v>
      </c>
      <c r="BT45">
        <v>0</v>
      </c>
      <c r="BU45">
        <v>0</v>
      </c>
      <c r="BV45">
        <v>0</v>
      </c>
      <c r="BW45">
        <v>0</v>
      </c>
      <c r="BX45">
        <v>0</v>
      </c>
      <c r="BY45">
        <v>0</v>
      </c>
      <c r="BZ45">
        <v>0</v>
      </c>
      <c r="CA45">
        <v>0</v>
      </c>
      <c r="CB45">
        <v>0</v>
      </c>
      <c r="CC45">
        <v>0</v>
      </c>
      <c r="CD45">
        <v>1</v>
      </c>
      <c r="CE45">
        <v>1</v>
      </c>
      <c r="CF45">
        <v>1</v>
      </c>
      <c r="CG45">
        <v>1</v>
      </c>
      <c r="CH45">
        <v>1</v>
      </c>
      <c r="CI45">
        <v>1</v>
      </c>
      <c r="CJ45">
        <v>1</v>
      </c>
      <c r="CK45">
        <v>1</v>
      </c>
      <c r="CL45">
        <v>1</v>
      </c>
      <c r="CM45">
        <v>1</v>
      </c>
      <c r="CN45">
        <v>1</v>
      </c>
      <c r="CO45">
        <v>1</v>
      </c>
      <c r="CP45">
        <v>0</v>
      </c>
      <c r="CQ45">
        <v>0</v>
      </c>
      <c r="CR45">
        <v>0</v>
      </c>
      <c r="CS45">
        <v>0</v>
      </c>
      <c r="CT45">
        <v>0</v>
      </c>
      <c r="CU45">
        <v>0</v>
      </c>
      <c r="CV45">
        <v>0</v>
      </c>
      <c r="CW45">
        <v>0</v>
      </c>
      <c r="CX45">
        <v>0</v>
      </c>
      <c r="CY45">
        <v>0</v>
      </c>
      <c r="CZ45">
        <v>0</v>
      </c>
      <c r="DA45">
        <v>0</v>
      </c>
      <c r="DB45">
        <v>1</v>
      </c>
      <c r="DC45">
        <v>1</v>
      </c>
      <c r="DD45">
        <v>1</v>
      </c>
      <c r="DE45">
        <v>1</v>
      </c>
      <c r="DF45">
        <v>1</v>
      </c>
      <c r="DG45">
        <v>1</v>
      </c>
      <c r="DH45">
        <v>1</v>
      </c>
      <c r="DI45">
        <v>1</v>
      </c>
      <c r="DJ45">
        <v>1</v>
      </c>
      <c r="DK45">
        <v>1</v>
      </c>
      <c r="DL45">
        <v>1</v>
      </c>
      <c r="DM45">
        <v>1</v>
      </c>
    </row>
    <row r="46" spans="1:118" s="26" customFormat="1" x14ac:dyDescent="0.25">
      <c r="A46" s="39" t="s">
        <v>121</v>
      </c>
      <c r="B46" s="40"/>
      <c r="C46" s="40"/>
      <c r="BJ46" s="26">
        <v>1</v>
      </c>
      <c r="BW46" s="26">
        <v>1</v>
      </c>
      <c r="CC46" s="26">
        <v>1</v>
      </c>
      <c r="CU46" s="26">
        <v>1</v>
      </c>
      <c r="DA46" s="26">
        <v>1</v>
      </c>
      <c r="DN46" s="30"/>
    </row>
    <row r="47" spans="1:118" x14ac:dyDescent="0.25">
      <c r="A47" s="17">
        <v>31</v>
      </c>
      <c r="B47" t="s">
        <v>122</v>
      </c>
      <c r="C47" t="s">
        <v>123</v>
      </c>
      <c r="D47">
        <v>0</v>
      </c>
      <c r="E47">
        <v>0</v>
      </c>
      <c r="F47">
        <v>1</v>
      </c>
      <c r="G47">
        <v>1</v>
      </c>
      <c r="H47">
        <v>1</v>
      </c>
      <c r="I47">
        <v>1</v>
      </c>
      <c r="J47">
        <v>0</v>
      </c>
      <c r="K47">
        <v>1</v>
      </c>
      <c r="L47">
        <v>1</v>
      </c>
      <c r="M47">
        <v>1</v>
      </c>
      <c r="N47">
        <v>0</v>
      </c>
      <c r="O47">
        <v>1</v>
      </c>
      <c r="P47">
        <v>1</v>
      </c>
      <c r="Q47">
        <v>1</v>
      </c>
      <c r="R47">
        <v>0</v>
      </c>
      <c r="S47">
        <v>0</v>
      </c>
      <c r="T47">
        <v>0</v>
      </c>
      <c r="U47">
        <v>0</v>
      </c>
      <c r="V47">
        <v>0</v>
      </c>
      <c r="W47">
        <v>1</v>
      </c>
      <c r="X47">
        <v>1</v>
      </c>
      <c r="Y47">
        <v>1</v>
      </c>
      <c r="Z47">
        <v>0</v>
      </c>
      <c r="AA47">
        <v>1</v>
      </c>
      <c r="AB47">
        <v>0</v>
      </c>
      <c r="AC47">
        <v>1</v>
      </c>
      <c r="AD47">
        <v>1</v>
      </c>
      <c r="AE47">
        <v>1</v>
      </c>
      <c r="AF47">
        <v>0</v>
      </c>
      <c r="AG47">
        <v>0</v>
      </c>
      <c r="AH47">
        <v>0</v>
      </c>
      <c r="AI47">
        <v>1</v>
      </c>
      <c r="AJ47">
        <v>0</v>
      </c>
      <c r="AK47">
        <v>0</v>
      </c>
      <c r="AL47">
        <v>1</v>
      </c>
      <c r="AM47">
        <v>1</v>
      </c>
      <c r="AN47">
        <v>0</v>
      </c>
      <c r="AO47">
        <v>0</v>
      </c>
      <c r="AP47">
        <v>1</v>
      </c>
      <c r="AQ47">
        <v>1</v>
      </c>
      <c r="AR47">
        <v>0</v>
      </c>
      <c r="AS47">
        <v>1</v>
      </c>
      <c r="AT47">
        <v>1</v>
      </c>
      <c r="AU47">
        <v>1</v>
      </c>
      <c r="AV47">
        <v>0</v>
      </c>
      <c r="AW47">
        <v>0</v>
      </c>
      <c r="AX47">
        <v>0</v>
      </c>
      <c r="AY47">
        <v>1</v>
      </c>
      <c r="AZ47">
        <v>1</v>
      </c>
      <c r="BA47">
        <v>1</v>
      </c>
      <c r="BB47">
        <v>0</v>
      </c>
      <c r="BC47">
        <v>0</v>
      </c>
      <c r="BD47">
        <v>0</v>
      </c>
      <c r="BE47">
        <v>0</v>
      </c>
      <c r="BF47">
        <v>0</v>
      </c>
      <c r="BG47">
        <v>1</v>
      </c>
      <c r="BH47">
        <v>1</v>
      </c>
      <c r="BI47">
        <v>1</v>
      </c>
      <c r="BJ47">
        <v>1</v>
      </c>
      <c r="BK47">
        <v>1</v>
      </c>
      <c r="BL47">
        <v>1</v>
      </c>
      <c r="BM47">
        <v>1</v>
      </c>
      <c r="BN47">
        <v>1</v>
      </c>
      <c r="BO47">
        <v>0</v>
      </c>
      <c r="BP47">
        <v>0</v>
      </c>
      <c r="BQ47">
        <v>0</v>
      </c>
      <c r="BR47">
        <v>0</v>
      </c>
      <c r="BS47">
        <v>0</v>
      </c>
      <c r="BT47">
        <v>1</v>
      </c>
      <c r="BU47">
        <v>1</v>
      </c>
      <c r="BV47">
        <v>1</v>
      </c>
      <c r="BW47">
        <v>1</v>
      </c>
      <c r="BX47">
        <v>0</v>
      </c>
      <c r="BY47">
        <v>0</v>
      </c>
      <c r="BZ47">
        <v>1</v>
      </c>
      <c r="CA47">
        <v>1</v>
      </c>
      <c r="CB47">
        <v>1</v>
      </c>
      <c r="CC47">
        <v>1</v>
      </c>
      <c r="CD47">
        <v>0</v>
      </c>
      <c r="CE47">
        <v>0</v>
      </c>
      <c r="CF47">
        <v>0</v>
      </c>
      <c r="CG47">
        <v>0</v>
      </c>
      <c r="CH47">
        <v>0</v>
      </c>
      <c r="CI47">
        <v>0</v>
      </c>
      <c r="CJ47">
        <v>0</v>
      </c>
      <c r="CK47">
        <v>0</v>
      </c>
      <c r="CL47">
        <v>0</v>
      </c>
      <c r="CM47">
        <v>0</v>
      </c>
      <c r="CN47">
        <v>0</v>
      </c>
      <c r="CO47">
        <v>0</v>
      </c>
      <c r="CP47">
        <v>0</v>
      </c>
      <c r="CQ47">
        <v>0</v>
      </c>
      <c r="CR47">
        <v>1</v>
      </c>
      <c r="CS47">
        <v>1</v>
      </c>
      <c r="CT47">
        <v>1</v>
      </c>
      <c r="CU47">
        <v>1</v>
      </c>
      <c r="CV47">
        <v>0</v>
      </c>
      <c r="CW47">
        <v>0</v>
      </c>
      <c r="CX47">
        <v>1</v>
      </c>
      <c r="CY47">
        <v>1</v>
      </c>
      <c r="CZ47">
        <v>1</v>
      </c>
      <c r="DA47">
        <v>1</v>
      </c>
      <c r="DB47">
        <v>0</v>
      </c>
      <c r="DC47">
        <v>0</v>
      </c>
      <c r="DD47">
        <v>0</v>
      </c>
      <c r="DE47">
        <v>0</v>
      </c>
      <c r="DF47">
        <v>0</v>
      </c>
      <c r="DG47">
        <v>0</v>
      </c>
      <c r="DH47">
        <v>0</v>
      </c>
      <c r="DI47">
        <v>0</v>
      </c>
      <c r="DJ47">
        <v>0</v>
      </c>
      <c r="DK47">
        <v>0</v>
      </c>
      <c r="DL47">
        <v>0</v>
      </c>
      <c r="DM47">
        <v>0</v>
      </c>
    </row>
    <row r="48" spans="1:118" x14ac:dyDescent="0.25">
      <c r="A48" s="17">
        <v>32</v>
      </c>
      <c r="B48" t="s">
        <v>124</v>
      </c>
      <c r="C48" t="s">
        <v>125</v>
      </c>
      <c r="D48">
        <v>0</v>
      </c>
      <c r="E48">
        <v>0</v>
      </c>
      <c r="F48">
        <v>0</v>
      </c>
      <c r="G48">
        <v>0</v>
      </c>
      <c r="H48">
        <v>1</v>
      </c>
      <c r="I48">
        <v>1</v>
      </c>
      <c r="J48">
        <v>0</v>
      </c>
      <c r="K48">
        <v>1</v>
      </c>
      <c r="L48">
        <v>1</v>
      </c>
      <c r="M48">
        <v>0</v>
      </c>
      <c r="N48">
        <v>1</v>
      </c>
      <c r="O48">
        <v>1</v>
      </c>
      <c r="P48">
        <v>1</v>
      </c>
      <c r="Q48">
        <v>0</v>
      </c>
      <c r="R48">
        <v>1</v>
      </c>
      <c r="S48">
        <v>0</v>
      </c>
      <c r="T48">
        <v>0</v>
      </c>
      <c r="U48">
        <v>0</v>
      </c>
      <c r="V48">
        <v>0</v>
      </c>
      <c r="W48">
        <v>1</v>
      </c>
      <c r="X48">
        <v>1</v>
      </c>
      <c r="Y48">
        <v>0</v>
      </c>
      <c r="Z48">
        <v>1</v>
      </c>
      <c r="AA48">
        <v>1</v>
      </c>
      <c r="AB48">
        <v>0</v>
      </c>
      <c r="AC48">
        <v>1</v>
      </c>
      <c r="AD48">
        <v>1</v>
      </c>
      <c r="AE48">
        <v>0</v>
      </c>
      <c r="AF48">
        <v>1</v>
      </c>
      <c r="AG48">
        <v>0</v>
      </c>
      <c r="AH48">
        <v>0</v>
      </c>
      <c r="AI48">
        <v>0</v>
      </c>
      <c r="AJ48">
        <v>1</v>
      </c>
      <c r="AK48">
        <v>0</v>
      </c>
      <c r="AL48">
        <v>1</v>
      </c>
      <c r="AM48">
        <v>1</v>
      </c>
      <c r="AN48">
        <v>0</v>
      </c>
      <c r="AO48">
        <v>0</v>
      </c>
      <c r="AP48">
        <v>1</v>
      </c>
      <c r="AQ48">
        <v>0</v>
      </c>
      <c r="AR48">
        <v>1</v>
      </c>
      <c r="AS48">
        <v>1</v>
      </c>
      <c r="AT48">
        <v>1</v>
      </c>
      <c r="AU48">
        <v>0</v>
      </c>
      <c r="AV48">
        <v>1</v>
      </c>
      <c r="AW48">
        <v>0</v>
      </c>
      <c r="AX48">
        <v>0</v>
      </c>
      <c r="AY48">
        <v>1</v>
      </c>
      <c r="AZ48">
        <v>1</v>
      </c>
      <c r="BA48">
        <v>1</v>
      </c>
      <c r="BB48">
        <v>0</v>
      </c>
      <c r="BC48">
        <v>1</v>
      </c>
      <c r="BD48">
        <v>1</v>
      </c>
      <c r="BE48">
        <v>0</v>
      </c>
      <c r="BF48">
        <v>0</v>
      </c>
      <c r="BG48">
        <v>1</v>
      </c>
      <c r="BH48">
        <v>1</v>
      </c>
      <c r="BI48">
        <v>1</v>
      </c>
      <c r="BJ48">
        <v>1</v>
      </c>
      <c r="BK48">
        <v>1</v>
      </c>
      <c r="BL48">
        <v>1</v>
      </c>
      <c r="BM48">
        <v>1</v>
      </c>
      <c r="BN48">
        <v>1</v>
      </c>
      <c r="BO48">
        <v>0</v>
      </c>
      <c r="BP48">
        <v>1</v>
      </c>
      <c r="BQ48">
        <v>1</v>
      </c>
      <c r="BR48">
        <v>0</v>
      </c>
      <c r="BS48">
        <v>0</v>
      </c>
      <c r="BT48">
        <v>1</v>
      </c>
      <c r="BU48">
        <v>1</v>
      </c>
      <c r="BV48">
        <v>1</v>
      </c>
      <c r="BW48">
        <v>1</v>
      </c>
      <c r="BX48">
        <v>0</v>
      </c>
      <c r="BY48">
        <v>0</v>
      </c>
      <c r="BZ48">
        <v>1</v>
      </c>
      <c r="CA48">
        <v>1</v>
      </c>
      <c r="CB48">
        <v>1</v>
      </c>
      <c r="CC48">
        <v>1</v>
      </c>
      <c r="CD48">
        <v>1</v>
      </c>
      <c r="CE48">
        <v>1</v>
      </c>
      <c r="CF48">
        <v>1</v>
      </c>
      <c r="CG48">
        <v>1</v>
      </c>
      <c r="CH48">
        <v>1</v>
      </c>
      <c r="CI48">
        <v>1</v>
      </c>
      <c r="CJ48">
        <v>1</v>
      </c>
      <c r="CK48">
        <v>1</v>
      </c>
      <c r="CL48">
        <v>1</v>
      </c>
      <c r="CM48">
        <v>1</v>
      </c>
      <c r="CN48">
        <v>1</v>
      </c>
      <c r="CO48">
        <v>1</v>
      </c>
      <c r="CP48">
        <v>0</v>
      </c>
      <c r="CQ48">
        <v>0</v>
      </c>
      <c r="CR48">
        <v>1</v>
      </c>
      <c r="CS48">
        <v>1</v>
      </c>
      <c r="CT48">
        <v>1</v>
      </c>
      <c r="CU48">
        <v>1</v>
      </c>
      <c r="CV48">
        <v>0</v>
      </c>
      <c r="CW48">
        <v>0</v>
      </c>
      <c r="CX48">
        <v>1</v>
      </c>
      <c r="CY48">
        <v>1</v>
      </c>
      <c r="CZ48">
        <v>1</v>
      </c>
      <c r="DA48">
        <v>1</v>
      </c>
      <c r="DB48">
        <v>1</v>
      </c>
      <c r="DC48">
        <v>1</v>
      </c>
      <c r="DD48">
        <v>1</v>
      </c>
      <c r="DE48">
        <v>1</v>
      </c>
      <c r="DF48">
        <v>1</v>
      </c>
      <c r="DG48">
        <v>1</v>
      </c>
      <c r="DH48">
        <v>1</v>
      </c>
      <c r="DI48">
        <v>1</v>
      </c>
      <c r="DJ48">
        <v>1</v>
      </c>
      <c r="DK48">
        <v>1</v>
      </c>
      <c r="DL48">
        <v>1</v>
      </c>
      <c r="DM48">
        <v>1</v>
      </c>
    </row>
    <row r="49" spans="1:118" x14ac:dyDescent="0.25">
      <c r="A49" s="17">
        <v>33</v>
      </c>
      <c r="B49" t="s">
        <v>126</v>
      </c>
      <c r="C49" t="s">
        <v>127</v>
      </c>
      <c r="D49">
        <v>1</v>
      </c>
      <c r="E49">
        <v>1</v>
      </c>
      <c r="F49">
        <v>0</v>
      </c>
      <c r="G49">
        <v>0</v>
      </c>
      <c r="H49">
        <v>0</v>
      </c>
      <c r="I49">
        <v>0</v>
      </c>
      <c r="J49">
        <v>0</v>
      </c>
      <c r="K49">
        <v>0</v>
      </c>
      <c r="L49">
        <v>0</v>
      </c>
      <c r="M49">
        <v>1</v>
      </c>
      <c r="N49">
        <v>0</v>
      </c>
      <c r="O49">
        <v>0</v>
      </c>
      <c r="P49">
        <v>0</v>
      </c>
      <c r="Q49">
        <v>1</v>
      </c>
      <c r="R49">
        <v>0</v>
      </c>
      <c r="S49">
        <v>1</v>
      </c>
      <c r="T49">
        <v>1</v>
      </c>
      <c r="U49">
        <v>1</v>
      </c>
      <c r="V49">
        <v>0</v>
      </c>
      <c r="W49">
        <v>0</v>
      </c>
      <c r="X49">
        <v>0</v>
      </c>
      <c r="Y49">
        <v>1</v>
      </c>
      <c r="Z49">
        <v>0</v>
      </c>
      <c r="AA49">
        <v>0</v>
      </c>
      <c r="AB49">
        <v>0</v>
      </c>
      <c r="AC49">
        <v>0</v>
      </c>
      <c r="AD49">
        <v>0</v>
      </c>
      <c r="AE49">
        <v>1</v>
      </c>
      <c r="AF49">
        <v>0</v>
      </c>
      <c r="AG49">
        <v>0</v>
      </c>
      <c r="AH49">
        <v>0</v>
      </c>
      <c r="AI49">
        <v>1</v>
      </c>
      <c r="AJ49">
        <v>0</v>
      </c>
      <c r="AK49">
        <v>0</v>
      </c>
      <c r="AL49">
        <v>0</v>
      </c>
      <c r="AM49">
        <v>0</v>
      </c>
      <c r="AN49">
        <v>0</v>
      </c>
      <c r="AO49">
        <v>0</v>
      </c>
      <c r="AP49">
        <v>0</v>
      </c>
      <c r="AQ49">
        <v>1</v>
      </c>
      <c r="AR49">
        <v>0</v>
      </c>
      <c r="AS49">
        <v>0</v>
      </c>
      <c r="AT49">
        <v>0</v>
      </c>
      <c r="AU49">
        <v>1</v>
      </c>
      <c r="AV49">
        <v>0</v>
      </c>
      <c r="AW49">
        <v>1</v>
      </c>
      <c r="AX49">
        <v>1</v>
      </c>
      <c r="AY49">
        <v>0</v>
      </c>
      <c r="AZ49">
        <v>0</v>
      </c>
      <c r="BA49">
        <v>0</v>
      </c>
      <c r="BB49">
        <v>0</v>
      </c>
      <c r="BC49">
        <v>1</v>
      </c>
      <c r="BD49">
        <v>1</v>
      </c>
      <c r="BE49">
        <v>0</v>
      </c>
      <c r="BF49">
        <v>0</v>
      </c>
      <c r="BG49">
        <v>1</v>
      </c>
      <c r="BH49">
        <v>1</v>
      </c>
      <c r="BI49">
        <v>1</v>
      </c>
      <c r="BJ49">
        <v>1</v>
      </c>
      <c r="BK49">
        <v>0</v>
      </c>
      <c r="BL49">
        <v>0</v>
      </c>
      <c r="BM49">
        <v>0</v>
      </c>
      <c r="BN49">
        <v>0</v>
      </c>
      <c r="BO49">
        <v>0</v>
      </c>
      <c r="BP49">
        <v>1</v>
      </c>
      <c r="BQ49">
        <v>1</v>
      </c>
      <c r="BR49">
        <v>0</v>
      </c>
      <c r="BS49">
        <v>0</v>
      </c>
      <c r="BT49">
        <v>1</v>
      </c>
      <c r="BU49">
        <v>1</v>
      </c>
      <c r="BV49">
        <v>1</v>
      </c>
      <c r="BW49">
        <v>1</v>
      </c>
      <c r="BX49">
        <v>0</v>
      </c>
      <c r="BY49">
        <v>0</v>
      </c>
      <c r="BZ49">
        <v>1</v>
      </c>
      <c r="CA49">
        <v>1</v>
      </c>
      <c r="CB49">
        <v>1</v>
      </c>
      <c r="CC49">
        <v>1</v>
      </c>
      <c r="CD49">
        <v>1</v>
      </c>
      <c r="CE49">
        <v>1</v>
      </c>
      <c r="CF49">
        <v>1</v>
      </c>
      <c r="CG49">
        <v>1</v>
      </c>
      <c r="CH49">
        <v>1</v>
      </c>
      <c r="CI49">
        <v>1</v>
      </c>
      <c r="CJ49">
        <v>1</v>
      </c>
      <c r="CK49">
        <v>1</v>
      </c>
      <c r="CL49">
        <v>1</v>
      </c>
      <c r="CM49">
        <v>1</v>
      </c>
      <c r="CN49">
        <v>1</v>
      </c>
      <c r="CO49">
        <v>1</v>
      </c>
      <c r="CP49">
        <v>0</v>
      </c>
      <c r="CQ49">
        <v>0</v>
      </c>
      <c r="CR49">
        <v>1</v>
      </c>
      <c r="CS49">
        <v>1</v>
      </c>
      <c r="CT49">
        <v>1</v>
      </c>
      <c r="CU49">
        <v>1</v>
      </c>
      <c r="CV49">
        <v>0</v>
      </c>
      <c r="CW49">
        <v>0</v>
      </c>
      <c r="CX49">
        <v>1</v>
      </c>
      <c r="CY49">
        <v>1</v>
      </c>
      <c r="CZ49">
        <v>1</v>
      </c>
      <c r="DA49">
        <v>1</v>
      </c>
      <c r="DB49">
        <v>1</v>
      </c>
      <c r="DC49">
        <v>1</v>
      </c>
      <c r="DD49">
        <v>1</v>
      </c>
      <c r="DE49">
        <v>1</v>
      </c>
      <c r="DF49">
        <v>1</v>
      </c>
      <c r="DG49">
        <v>1</v>
      </c>
      <c r="DH49">
        <v>1</v>
      </c>
      <c r="DI49">
        <v>1</v>
      </c>
      <c r="DJ49">
        <v>1</v>
      </c>
      <c r="DK49">
        <v>1</v>
      </c>
      <c r="DL49">
        <v>1</v>
      </c>
      <c r="DM49">
        <v>1</v>
      </c>
    </row>
    <row r="50" spans="1:118" x14ac:dyDescent="0.25">
      <c r="A50" s="17">
        <v>34</v>
      </c>
      <c r="B50" t="s">
        <v>128</v>
      </c>
      <c r="C50" t="s">
        <v>129</v>
      </c>
      <c r="D50">
        <v>1</v>
      </c>
      <c r="E50">
        <v>0</v>
      </c>
      <c r="F50">
        <v>0</v>
      </c>
      <c r="G50">
        <v>0</v>
      </c>
      <c r="H50">
        <v>1</v>
      </c>
      <c r="I50">
        <v>1</v>
      </c>
      <c r="J50">
        <v>1</v>
      </c>
      <c r="K50">
        <v>0</v>
      </c>
      <c r="L50">
        <v>1</v>
      </c>
      <c r="M50">
        <v>1</v>
      </c>
      <c r="N50">
        <v>0</v>
      </c>
      <c r="O50">
        <v>0</v>
      </c>
      <c r="P50">
        <v>1</v>
      </c>
      <c r="Q50">
        <v>1</v>
      </c>
      <c r="R50">
        <v>0</v>
      </c>
      <c r="S50">
        <v>0</v>
      </c>
      <c r="T50">
        <v>1</v>
      </c>
      <c r="U50">
        <v>0</v>
      </c>
      <c r="V50">
        <v>1</v>
      </c>
      <c r="W50">
        <v>0</v>
      </c>
      <c r="X50">
        <v>1</v>
      </c>
      <c r="Y50">
        <v>1</v>
      </c>
      <c r="Z50">
        <v>0</v>
      </c>
      <c r="AA50">
        <v>0</v>
      </c>
      <c r="AB50">
        <v>1</v>
      </c>
      <c r="AC50">
        <v>0</v>
      </c>
      <c r="AD50">
        <v>1</v>
      </c>
      <c r="AE50">
        <v>1</v>
      </c>
      <c r="AF50">
        <v>0</v>
      </c>
      <c r="AG50">
        <v>0</v>
      </c>
      <c r="AH50">
        <v>0</v>
      </c>
      <c r="AI50">
        <v>1</v>
      </c>
      <c r="AJ50">
        <v>0</v>
      </c>
      <c r="AK50">
        <v>1</v>
      </c>
      <c r="AL50">
        <v>0</v>
      </c>
      <c r="AM50">
        <v>1</v>
      </c>
      <c r="AN50">
        <v>0</v>
      </c>
      <c r="AO50">
        <v>0</v>
      </c>
      <c r="AP50">
        <v>1</v>
      </c>
      <c r="AQ50">
        <v>1</v>
      </c>
      <c r="AR50">
        <v>0</v>
      </c>
      <c r="AS50">
        <v>0</v>
      </c>
      <c r="AT50">
        <v>1</v>
      </c>
      <c r="AU50">
        <v>1</v>
      </c>
      <c r="AV50">
        <v>0</v>
      </c>
      <c r="AW50">
        <v>0</v>
      </c>
      <c r="AX50">
        <v>1</v>
      </c>
      <c r="AY50">
        <v>1</v>
      </c>
      <c r="AZ50">
        <v>1</v>
      </c>
      <c r="BA50">
        <v>1</v>
      </c>
      <c r="BB50">
        <v>0</v>
      </c>
      <c r="BC50">
        <v>1</v>
      </c>
      <c r="BD50">
        <v>1</v>
      </c>
      <c r="BE50">
        <v>0</v>
      </c>
      <c r="BF50">
        <v>0</v>
      </c>
      <c r="BG50">
        <v>0</v>
      </c>
      <c r="BH50">
        <v>0</v>
      </c>
      <c r="BI50">
        <v>0</v>
      </c>
      <c r="BJ50">
        <v>0</v>
      </c>
      <c r="BK50">
        <v>1</v>
      </c>
      <c r="BL50">
        <v>1</v>
      </c>
      <c r="BM50">
        <v>1</v>
      </c>
      <c r="BN50">
        <v>1</v>
      </c>
      <c r="BO50">
        <v>0</v>
      </c>
      <c r="BP50">
        <v>1</v>
      </c>
      <c r="BQ50">
        <v>1</v>
      </c>
      <c r="BR50">
        <v>0</v>
      </c>
      <c r="BS50">
        <v>0</v>
      </c>
      <c r="BT50">
        <v>0</v>
      </c>
      <c r="BU50">
        <v>0</v>
      </c>
      <c r="BV50">
        <v>0</v>
      </c>
      <c r="BW50">
        <v>0</v>
      </c>
      <c r="BX50">
        <v>0</v>
      </c>
      <c r="BY50">
        <v>0</v>
      </c>
      <c r="BZ50">
        <v>0</v>
      </c>
      <c r="CA50">
        <v>0</v>
      </c>
      <c r="CB50">
        <v>0</v>
      </c>
      <c r="CC50">
        <v>0</v>
      </c>
      <c r="CD50">
        <v>1</v>
      </c>
      <c r="CE50">
        <v>1</v>
      </c>
      <c r="CF50">
        <v>1</v>
      </c>
      <c r="CG50">
        <v>1</v>
      </c>
      <c r="CH50">
        <v>1</v>
      </c>
      <c r="CI50">
        <v>1</v>
      </c>
      <c r="CJ50">
        <v>1</v>
      </c>
      <c r="CK50">
        <v>1</v>
      </c>
      <c r="CL50">
        <v>1</v>
      </c>
      <c r="CM50">
        <v>1</v>
      </c>
      <c r="CN50">
        <v>1</v>
      </c>
      <c r="CO50">
        <v>1</v>
      </c>
      <c r="CP50">
        <v>0</v>
      </c>
      <c r="CQ50">
        <v>0</v>
      </c>
      <c r="CR50">
        <v>0</v>
      </c>
      <c r="CS50">
        <v>0</v>
      </c>
      <c r="CT50">
        <v>0</v>
      </c>
      <c r="CU50">
        <v>0</v>
      </c>
      <c r="CV50">
        <v>0</v>
      </c>
      <c r="CW50">
        <v>0</v>
      </c>
      <c r="CX50">
        <v>0</v>
      </c>
      <c r="CY50">
        <v>0</v>
      </c>
      <c r="CZ50">
        <v>0</v>
      </c>
      <c r="DA50">
        <v>0</v>
      </c>
      <c r="DB50">
        <v>1</v>
      </c>
      <c r="DC50">
        <v>1</v>
      </c>
      <c r="DD50">
        <v>1</v>
      </c>
      <c r="DE50">
        <v>1</v>
      </c>
      <c r="DF50">
        <v>1</v>
      </c>
      <c r="DG50">
        <v>1</v>
      </c>
      <c r="DH50">
        <v>1</v>
      </c>
      <c r="DI50">
        <v>1</v>
      </c>
      <c r="DJ50">
        <v>1</v>
      </c>
      <c r="DK50">
        <v>1</v>
      </c>
      <c r="DL50">
        <v>1</v>
      </c>
      <c r="DM50">
        <v>1</v>
      </c>
    </row>
    <row r="51" spans="1:118" x14ac:dyDescent="0.25">
      <c r="A51" s="17">
        <v>35</v>
      </c>
      <c r="B51" t="s">
        <v>130</v>
      </c>
      <c r="C51" t="s">
        <v>131</v>
      </c>
      <c r="D51">
        <v>1</v>
      </c>
      <c r="E51">
        <v>0</v>
      </c>
      <c r="F51">
        <v>0</v>
      </c>
      <c r="G51">
        <v>0</v>
      </c>
      <c r="H51">
        <v>1</v>
      </c>
      <c r="I51">
        <v>1</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1</v>
      </c>
      <c r="BD51">
        <v>1</v>
      </c>
      <c r="BE51">
        <v>0</v>
      </c>
      <c r="BF51">
        <v>0</v>
      </c>
      <c r="BG51">
        <v>0</v>
      </c>
      <c r="BH51">
        <v>0</v>
      </c>
      <c r="BI51">
        <v>0</v>
      </c>
      <c r="BJ51">
        <v>0</v>
      </c>
      <c r="BK51">
        <v>0</v>
      </c>
      <c r="BL51">
        <v>0</v>
      </c>
      <c r="BM51">
        <v>0</v>
      </c>
      <c r="BN51">
        <v>0</v>
      </c>
      <c r="BO51">
        <v>0</v>
      </c>
      <c r="BP51">
        <v>1</v>
      </c>
      <c r="BQ51">
        <v>1</v>
      </c>
      <c r="BR51">
        <v>0</v>
      </c>
      <c r="BS51">
        <v>0</v>
      </c>
      <c r="BT51">
        <v>0</v>
      </c>
      <c r="BU51">
        <v>0</v>
      </c>
      <c r="BV51">
        <v>0</v>
      </c>
      <c r="BW51">
        <v>0</v>
      </c>
      <c r="BX51">
        <v>0</v>
      </c>
      <c r="BY51">
        <v>0</v>
      </c>
      <c r="BZ51">
        <v>0</v>
      </c>
      <c r="CA51">
        <v>0</v>
      </c>
      <c r="CB51">
        <v>0</v>
      </c>
      <c r="CC51">
        <v>0</v>
      </c>
      <c r="CD51">
        <v>1</v>
      </c>
      <c r="CE51">
        <v>1</v>
      </c>
      <c r="CF51">
        <v>1</v>
      </c>
      <c r="CG51">
        <v>1</v>
      </c>
      <c r="CH51">
        <v>1</v>
      </c>
      <c r="CI51">
        <v>1</v>
      </c>
      <c r="CJ51">
        <v>1</v>
      </c>
      <c r="CK51">
        <v>1</v>
      </c>
      <c r="CL51">
        <v>1</v>
      </c>
      <c r="CM51">
        <v>1</v>
      </c>
      <c r="CN51">
        <v>1</v>
      </c>
      <c r="CO51">
        <v>1</v>
      </c>
      <c r="CP51">
        <v>0</v>
      </c>
      <c r="CQ51">
        <v>0</v>
      </c>
      <c r="CR51">
        <v>0</v>
      </c>
      <c r="CS51">
        <v>0</v>
      </c>
      <c r="CT51">
        <v>0</v>
      </c>
      <c r="CU51">
        <v>0</v>
      </c>
      <c r="CV51">
        <v>0</v>
      </c>
      <c r="CW51">
        <v>0</v>
      </c>
      <c r="CX51">
        <v>0</v>
      </c>
      <c r="CY51">
        <v>0</v>
      </c>
      <c r="CZ51">
        <v>0</v>
      </c>
      <c r="DA51">
        <v>0</v>
      </c>
      <c r="DB51">
        <v>1</v>
      </c>
      <c r="DC51">
        <v>1</v>
      </c>
      <c r="DD51">
        <v>1</v>
      </c>
      <c r="DE51">
        <v>1</v>
      </c>
      <c r="DF51">
        <v>1</v>
      </c>
      <c r="DG51">
        <v>1</v>
      </c>
      <c r="DH51">
        <v>1</v>
      </c>
      <c r="DI51">
        <v>1</v>
      </c>
      <c r="DJ51">
        <v>1</v>
      </c>
      <c r="DK51">
        <v>1</v>
      </c>
      <c r="DL51">
        <v>1</v>
      </c>
      <c r="DM51">
        <v>1</v>
      </c>
    </row>
    <row r="52" spans="1:118" s="26" customFormat="1" x14ac:dyDescent="0.25">
      <c r="A52" s="39" t="s">
        <v>132</v>
      </c>
      <c r="B52" s="40"/>
      <c r="C52" s="40"/>
      <c r="CD52" s="26">
        <v>0</v>
      </c>
      <c r="CE52" s="26">
        <v>0</v>
      </c>
      <c r="CF52" s="26">
        <v>0</v>
      </c>
      <c r="CG52" s="26">
        <v>0</v>
      </c>
      <c r="CH52" s="26">
        <v>0</v>
      </c>
      <c r="CI52" s="26">
        <v>0</v>
      </c>
      <c r="CJ52" s="26">
        <v>0</v>
      </c>
      <c r="CK52" s="26">
        <v>0</v>
      </c>
      <c r="CL52" s="26">
        <v>0</v>
      </c>
      <c r="CM52" s="26">
        <v>0</v>
      </c>
      <c r="CN52" s="26">
        <v>0</v>
      </c>
      <c r="CO52" s="26">
        <v>0</v>
      </c>
      <c r="DB52" s="26">
        <v>0</v>
      </c>
      <c r="DC52" s="26">
        <v>0</v>
      </c>
      <c r="DD52" s="26">
        <v>0</v>
      </c>
      <c r="DE52" s="26">
        <v>0</v>
      </c>
      <c r="DF52" s="26">
        <v>0</v>
      </c>
      <c r="DG52" s="26">
        <v>0</v>
      </c>
      <c r="DH52" s="26">
        <v>0</v>
      </c>
      <c r="DI52" s="26">
        <v>0</v>
      </c>
      <c r="DJ52" s="26">
        <v>0</v>
      </c>
      <c r="DK52" s="26">
        <v>0</v>
      </c>
      <c r="DL52" s="26">
        <v>0</v>
      </c>
      <c r="DM52" s="26">
        <v>0</v>
      </c>
      <c r="DN52" s="30"/>
    </row>
    <row r="53" spans="1:118" x14ac:dyDescent="0.25">
      <c r="A53" s="17">
        <v>36</v>
      </c>
      <c r="B53" t="s">
        <v>133</v>
      </c>
      <c r="C53" t="s">
        <v>134</v>
      </c>
      <c r="D53">
        <v>0</v>
      </c>
      <c r="E53">
        <v>0</v>
      </c>
      <c r="F53">
        <v>0</v>
      </c>
      <c r="G53">
        <v>0</v>
      </c>
      <c r="H53">
        <v>0</v>
      </c>
      <c r="I53">
        <v>0</v>
      </c>
      <c r="J53">
        <v>0</v>
      </c>
      <c r="K53">
        <v>0</v>
      </c>
      <c r="L53">
        <v>0</v>
      </c>
      <c r="M53">
        <v>0</v>
      </c>
      <c r="N53">
        <v>0</v>
      </c>
      <c r="O53">
        <v>0</v>
      </c>
      <c r="P53">
        <v>0</v>
      </c>
      <c r="Q53">
        <v>0</v>
      </c>
      <c r="R53">
        <v>0</v>
      </c>
      <c r="S53">
        <v>0</v>
      </c>
      <c r="T53">
        <v>0</v>
      </c>
      <c r="U53">
        <v>0</v>
      </c>
      <c r="V53">
        <v>0</v>
      </c>
      <c r="W53">
        <v>0</v>
      </c>
      <c r="X53">
        <v>0</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v>
      </c>
      <c r="AZ53">
        <v>0</v>
      </c>
      <c r="BA53">
        <v>1</v>
      </c>
      <c r="BB53">
        <v>0</v>
      </c>
      <c r="BC53">
        <v>0</v>
      </c>
      <c r="BD53">
        <v>0</v>
      </c>
      <c r="BE53">
        <v>0</v>
      </c>
      <c r="BF53">
        <v>0</v>
      </c>
      <c r="BG53">
        <v>0</v>
      </c>
      <c r="BH53">
        <v>0</v>
      </c>
      <c r="BI53">
        <v>0</v>
      </c>
      <c r="BJ53">
        <v>1</v>
      </c>
      <c r="BK53">
        <v>0</v>
      </c>
      <c r="BL53">
        <v>0</v>
      </c>
      <c r="BM53">
        <v>0</v>
      </c>
      <c r="BN53">
        <v>1</v>
      </c>
      <c r="BO53">
        <v>0</v>
      </c>
      <c r="BP53">
        <v>0</v>
      </c>
      <c r="BQ53">
        <v>0</v>
      </c>
      <c r="BR53">
        <v>0</v>
      </c>
      <c r="BS53">
        <v>0</v>
      </c>
      <c r="BT53">
        <v>0</v>
      </c>
      <c r="BU53">
        <v>0</v>
      </c>
      <c r="BV53">
        <v>0</v>
      </c>
      <c r="BW53">
        <v>1</v>
      </c>
      <c r="BX53">
        <v>0</v>
      </c>
      <c r="BY53">
        <v>0</v>
      </c>
      <c r="BZ53">
        <v>0</v>
      </c>
      <c r="CA53">
        <v>0</v>
      </c>
      <c r="CB53">
        <v>0</v>
      </c>
      <c r="CC53">
        <v>1</v>
      </c>
      <c r="CD53">
        <v>0</v>
      </c>
      <c r="CE53">
        <v>0</v>
      </c>
      <c r="CF53">
        <v>0</v>
      </c>
      <c r="CG53">
        <v>0</v>
      </c>
      <c r="CH53">
        <v>0</v>
      </c>
      <c r="CI53">
        <v>0</v>
      </c>
      <c r="CJ53">
        <v>0</v>
      </c>
      <c r="CK53">
        <v>0</v>
      </c>
      <c r="CL53">
        <v>0</v>
      </c>
      <c r="CM53">
        <v>0</v>
      </c>
      <c r="CN53">
        <v>0</v>
      </c>
      <c r="CO53">
        <v>0</v>
      </c>
      <c r="CP53">
        <v>0</v>
      </c>
      <c r="CQ53">
        <v>0</v>
      </c>
      <c r="CR53">
        <v>0</v>
      </c>
      <c r="CS53">
        <v>0</v>
      </c>
      <c r="CT53">
        <v>0</v>
      </c>
      <c r="CU53">
        <v>1</v>
      </c>
      <c r="CV53">
        <v>0</v>
      </c>
      <c r="CW53">
        <v>0</v>
      </c>
      <c r="CX53">
        <v>0</v>
      </c>
      <c r="CY53">
        <v>0</v>
      </c>
      <c r="CZ53">
        <v>0</v>
      </c>
      <c r="DA53">
        <v>1</v>
      </c>
      <c r="DB53">
        <v>0</v>
      </c>
      <c r="DC53">
        <v>0</v>
      </c>
      <c r="DD53">
        <v>0</v>
      </c>
      <c r="DE53">
        <v>0</v>
      </c>
      <c r="DF53">
        <v>0</v>
      </c>
      <c r="DG53">
        <v>0</v>
      </c>
      <c r="DH53">
        <v>0</v>
      </c>
      <c r="DI53">
        <v>0</v>
      </c>
      <c r="DJ53">
        <v>0</v>
      </c>
      <c r="DK53">
        <v>0</v>
      </c>
      <c r="DL53">
        <v>0</v>
      </c>
      <c r="DM53">
        <v>0</v>
      </c>
    </row>
    <row r="54" spans="1:118" x14ac:dyDescent="0.25">
      <c r="A54" s="17">
        <v>37</v>
      </c>
      <c r="B54" t="s">
        <v>135</v>
      </c>
      <c r="C54" t="s">
        <v>136</v>
      </c>
      <c r="D54">
        <v>0</v>
      </c>
      <c r="E54">
        <v>0</v>
      </c>
      <c r="F54">
        <v>0</v>
      </c>
      <c r="G54">
        <v>0</v>
      </c>
      <c r="H54">
        <v>0</v>
      </c>
      <c r="I54">
        <v>0</v>
      </c>
      <c r="J54">
        <v>0</v>
      </c>
      <c r="K54">
        <v>0</v>
      </c>
      <c r="L54">
        <v>0</v>
      </c>
      <c r="M54">
        <v>0</v>
      </c>
      <c r="N54">
        <v>0</v>
      </c>
      <c r="O54">
        <v>0</v>
      </c>
      <c r="P54">
        <v>0</v>
      </c>
      <c r="Q54">
        <v>0</v>
      </c>
      <c r="R54">
        <v>0</v>
      </c>
      <c r="S54">
        <v>0</v>
      </c>
      <c r="T54">
        <v>0</v>
      </c>
      <c r="U54">
        <v>0</v>
      </c>
      <c r="V54">
        <v>0</v>
      </c>
      <c r="W54">
        <v>0</v>
      </c>
      <c r="X54">
        <v>0</v>
      </c>
      <c r="Y54">
        <v>0</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1</v>
      </c>
      <c r="BB54">
        <v>0</v>
      </c>
      <c r="BC54">
        <v>0</v>
      </c>
      <c r="BD54">
        <v>0</v>
      </c>
      <c r="BE54">
        <v>0</v>
      </c>
      <c r="BF54">
        <v>0</v>
      </c>
      <c r="BG54">
        <v>1</v>
      </c>
      <c r="BH54">
        <v>1</v>
      </c>
      <c r="BI54">
        <v>1</v>
      </c>
      <c r="BJ54">
        <v>1</v>
      </c>
      <c r="BK54">
        <v>0</v>
      </c>
      <c r="BL54">
        <v>0</v>
      </c>
      <c r="BM54">
        <v>0</v>
      </c>
      <c r="BN54">
        <v>1</v>
      </c>
      <c r="BO54">
        <v>0</v>
      </c>
      <c r="BP54">
        <v>0</v>
      </c>
      <c r="BQ54">
        <v>0</v>
      </c>
      <c r="BR54">
        <v>0</v>
      </c>
      <c r="BS54">
        <v>0</v>
      </c>
      <c r="BT54">
        <v>1</v>
      </c>
      <c r="BU54">
        <v>1</v>
      </c>
      <c r="BV54">
        <v>1</v>
      </c>
      <c r="BW54">
        <v>1</v>
      </c>
      <c r="BX54">
        <v>0</v>
      </c>
      <c r="BY54">
        <v>0</v>
      </c>
      <c r="BZ54">
        <v>1</v>
      </c>
      <c r="CA54">
        <v>1</v>
      </c>
      <c r="CB54">
        <v>1</v>
      </c>
      <c r="CC54">
        <v>1</v>
      </c>
      <c r="CD54">
        <v>0</v>
      </c>
      <c r="CE54">
        <v>0</v>
      </c>
      <c r="CF54">
        <v>0</v>
      </c>
      <c r="CG54">
        <v>0</v>
      </c>
      <c r="CH54">
        <v>0</v>
      </c>
      <c r="CI54">
        <v>0</v>
      </c>
      <c r="CJ54">
        <v>0</v>
      </c>
      <c r="CK54">
        <v>0</v>
      </c>
      <c r="CL54">
        <v>0</v>
      </c>
      <c r="CM54">
        <v>0</v>
      </c>
      <c r="CN54">
        <v>0</v>
      </c>
      <c r="CO54">
        <v>0</v>
      </c>
      <c r="CP54">
        <v>0</v>
      </c>
      <c r="CQ54">
        <v>0</v>
      </c>
      <c r="CR54">
        <v>1</v>
      </c>
      <c r="CS54">
        <v>1</v>
      </c>
      <c r="CT54">
        <v>1</v>
      </c>
      <c r="CU54">
        <v>1</v>
      </c>
      <c r="CV54">
        <v>0</v>
      </c>
      <c r="CW54">
        <v>0</v>
      </c>
      <c r="CX54">
        <v>1</v>
      </c>
      <c r="CY54">
        <v>1</v>
      </c>
      <c r="CZ54">
        <v>1</v>
      </c>
      <c r="DA54">
        <v>1</v>
      </c>
      <c r="DB54">
        <v>0</v>
      </c>
      <c r="DC54">
        <v>0</v>
      </c>
      <c r="DD54">
        <v>0</v>
      </c>
      <c r="DE54">
        <v>0</v>
      </c>
      <c r="DF54">
        <v>0</v>
      </c>
      <c r="DG54">
        <v>0</v>
      </c>
      <c r="DH54">
        <v>0</v>
      </c>
      <c r="DI54">
        <v>0</v>
      </c>
      <c r="DJ54">
        <v>0</v>
      </c>
      <c r="DK54">
        <v>0</v>
      </c>
      <c r="DL54">
        <v>0</v>
      </c>
      <c r="DM54">
        <v>0</v>
      </c>
    </row>
    <row r="55" spans="1:118" s="26" customFormat="1" x14ac:dyDescent="0.25">
      <c r="A55" s="39" t="s">
        <v>137</v>
      </c>
      <c r="B55" s="40"/>
      <c r="C55" s="40"/>
      <c r="DN55" s="30"/>
    </row>
    <row r="56" spans="1:118" x14ac:dyDescent="0.25">
      <c r="A56" s="17">
        <v>38</v>
      </c>
      <c r="B56" t="s">
        <v>138</v>
      </c>
      <c r="C56" t="s">
        <v>139</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1</v>
      </c>
      <c r="AZ56">
        <v>0</v>
      </c>
      <c r="BA56">
        <v>1</v>
      </c>
      <c r="BB56">
        <v>0</v>
      </c>
      <c r="BC56">
        <v>1</v>
      </c>
      <c r="BD56">
        <v>1</v>
      </c>
      <c r="BE56">
        <v>0</v>
      </c>
      <c r="BF56">
        <v>0</v>
      </c>
      <c r="BG56">
        <v>1</v>
      </c>
      <c r="BH56">
        <v>1</v>
      </c>
      <c r="BI56">
        <v>1</v>
      </c>
      <c r="BJ56">
        <v>1</v>
      </c>
      <c r="BK56">
        <v>1</v>
      </c>
      <c r="BL56">
        <v>1</v>
      </c>
      <c r="BM56">
        <v>0</v>
      </c>
      <c r="BN56">
        <v>1</v>
      </c>
      <c r="BO56">
        <v>0</v>
      </c>
      <c r="BP56">
        <v>1</v>
      </c>
      <c r="BQ56">
        <v>1</v>
      </c>
      <c r="BR56">
        <v>0</v>
      </c>
      <c r="BS56">
        <v>0</v>
      </c>
      <c r="BT56">
        <v>1</v>
      </c>
      <c r="BU56">
        <v>1</v>
      </c>
      <c r="BV56">
        <v>1</v>
      </c>
      <c r="BW56">
        <v>1</v>
      </c>
      <c r="BX56">
        <v>0</v>
      </c>
      <c r="BY56">
        <v>0</v>
      </c>
      <c r="BZ56">
        <v>1</v>
      </c>
      <c r="CA56">
        <v>1</v>
      </c>
      <c r="CB56">
        <v>1</v>
      </c>
      <c r="CC56">
        <v>1</v>
      </c>
      <c r="CD56">
        <v>0</v>
      </c>
      <c r="CE56">
        <v>1</v>
      </c>
      <c r="CF56">
        <v>0</v>
      </c>
      <c r="CG56">
        <v>1</v>
      </c>
      <c r="CH56">
        <v>1</v>
      </c>
      <c r="CI56">
        <v>1</v>
      </c>
      <c r="CJ56">
        <v>1</v>
      </c>
      <c r="CK56">
        <v>1</v>
      </c>
      <c r="CL56">
        <v>1</v>
      </c>
      <c r="CM56">
        <v>1</v>
      </c>
      <c r="CN56">
        <v>1</v>
      </c>
      <c r="CO56">
        <v>1</v>
      </c>
      <c r="CP56">
        <v>0</v>
      </c>
      <c r="CQ56">
        <v>0</v>
      </c>
      <c r="CR56">
        <v>1</v>
      </c>
      <c r="CS56">
        <v>1</v>
      </c>
      <c r="CT56">
        <v>1</v>
      </c>
      <c r="CU56">
        <v>1</v>
      </c>
      <c r="CV56">
        <v>0</v>
      </c>
      <c r="CW56">
        <v>0</v>
      </c>
      <c r="CX56">
        <v>1</v>
      </c>
      <c r="CY56">
        <v>1</v>
      </c>
      <c r="CZ56">
        <v>1</v>
      </c>
      <c r="DA56">
        <v>1</v>
      </c>
      <c r="DB56">
        <v>0</v>
      </c>
      <c r="DC56">
        <v>1</v>
      </c>
      <c r="DD56">
        <v>0</v>
      </c>
      <c r="DE56">
        <v>1</v>
      </c>
      <c r="DF56">
        <v>1</v>
      </c>
      <c r="DG56">
        <v>1</v>
      </c>
      <c r="DH56">
        <v>1</v>
      </c>
      <c r="DI56">
        <v>1</v>
      </c>
      <c r="DJ56">
        <v>1</v>
      </c>
      <c r="DK56">
        <v>1</v>
      </c>
      <c r="DL56">
        <v>1</v>
      </c>
      <c r="DM56">
        <v>1</v>
      </c>
    </row>
    <row r="57" spans="1:118" s="26" customFormat="1" x14ac:dyDescent="0.25">
      <c r="A57" s="39" t="s">
        <v>140</v>
      </c>
      <c r="B57" s="40"/>
      <c r="C57" s="40"/>
      <c r="DN57" s="30"/>
    </row>
    <row r="58" spans="1:118" x14ac:dyDescent="0.25">
      <c r="A58" s="17">
        <v>39</v>
      </c>
      <c r="B58" t="s">
        <v>141</v>
      </c>
      <c r="C58" t="s">
        <v>142</v>
      </c>
      <c r="D58">
        <v>0</v>
      </c>
      <c r="E58">
        <v>0</v>
      </c>
      <c r="F58">
        <v>0</v>
      </c>
      <c r="G58">
        <v>0</v>
      </c>
      <c r="H58">
        <v>0</v>
      </c>
      <c r="I58">
        <v>0</v>
      </c>
      <c r="J58">
        <v>0</v>
      </c>
      <c r="K58">
        <v>0</v>
      </c>
      <c r="L58">
        <v>0</v>
      </c>
      <c r="M58">
        <v>0</v>
      </c>
      <c r="N58">
        <v>0</v>
      </c>
      <c r="O58">
        <v>0</v>
      </c>
      <c r="P58">
        <v>0</v>
      </c>
      <c r="Q58">
        <v>0</v>
      </c>
      <c r="R58">
        <v>0</v>
      </c>
      <c r="S58">
        <v>0</v>
      </c>
      <c r="T58">
        <v>0</v>
      </c>
      <c r="U58">
        <v>0</v>
      </c>
      <c r="V58">
        <v>0</v>
      </c>
      <c r="W58">
        <v>0</v>
      </c>
      <c r="X58">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1</v>
      </c>
      <c r="AZ58">
        <v>1</v>
      </c>
      <c r="BA58">
        <v>1</v>
      </c>
      <c r="BB58">
        <v>0</v>
      </c>
      <c r="BC58">
        <v>1</v>
      </c>
      <c r="BD58">
        <v>1</v>
      </c>
      <c r="BE58">
        <v>0</v>
      </c>
      <c r="BF58">
        <v>0</v>
      </c>
      <c r="BG58">
        <v>0</v>
      </c>
      <c r="BH58">
        <v>0</v>
      </c>
      <c r="BI58">
        <v>0</v>
      </c>
      <c r="BJ58">
        <v>0</v>
      </c>
      <c r="BK58">
        <v>1</v>
      </c>
      <c r="BL58">
        <v>1</v>
      </c>
      <c r="BM58">
        <v>1</v>
      </c>
      <c r="BN58">
        <v>1</v>
      </c>
      <c r="BO58">
        <v>0</v>
      </c>
      <c r="BP58">
        <v>1</v>
      </c>
      <c r="BQ58">
        <v>1</v>
      </c>
      <c r="BR58">
        <v>0</v>
      </c>
      <c r="BS58">
        <v>0</v>
      </c>
      <c r="BT58">
        <v>0</v>
      </c>
      <c r="BU58">
        <v>0</v>
      </c>
      <c r="BV58">
        <v>0</v>
      </c>
      <c r="BW58">
        <v>0</v>
      </c>
      <c r="BX58">
        <v>0</v>
      </c>
      <c r="BY58">
        <v>0</v>
      </c>
      <c r="BZ58">
        <v>0</v>
      </c>
      <c r="CA58">
        <v>0</v>
      </c>
      <c r="CB58">
        <v>0</v>
      </c>
      <c r="CC58">
        <v>0</v>
      </c>
      <c r="CD58">
        <v>0</v>
      </c>
      <c r="CE58">
        <v>0</v>
      </c>
      <c r="CF58">
        <v>0</v>
      </c>
      <c r="CG58">
        <v>1</v>
      </c>
      <c r="CH58">
        <v>1</v>
      </c>
      <c r="CI58">
        <v>1</v>
      </c>
      <c r="CJ58">
        <v>1</v>
      </c>
      <c r="CK58">
        <v>1</v>
      </c>
      <c r="CL58">
        <v>1</v>
      </c>
      <c r="CM58">
        <v>1</v>
      </c>
      <c r="CN58">
        <v>1</v>
      </c>
      <c r="CO58">
        <v>1</v>
      </c>
      <c r="CP58">
        <v>0</v>
      </c>
      <c r="CQ58">
        <v>0</v>
      </c>
      <c r="CR58">
        <v>0</v>
      </c>
      <c r="CS58">
        <v>0</v>
      </c>
      <c r="CT58">
        <v>0</v>
      </c>
      <c r="CU58">
        <v>0</v>
      </c>
      <c r="CV58">
        <v>0</v>
      </c>
      <c r="CW58">
        <v>0</v>
      </c>
      <c r="CX58">
        <v>0</v>
      </c>
      <c r="CY58">
        <v>0</v>
      </c>
      <c r="CZ58">
        <v>0</v>
      </c>
      <c r="DA58">
        <v>0</v>
      </c>
      <c r="DB58">
        <v>0</v>
      </c>
      <c r="DC58">
        <v>0</v>
      </c>
      <c r="DD58">
        <v>0</v>
      </c>
      <c r="DE58">
        <v>1</v>
      </c>
      <c r="DF58">
        <v>1</v>
      </c>
      <c r="DG58">
        <v>1</v>
      </c>
      <c r="DH58">
        <v>1</v>
      </c>
      <c r="DI58">
        <v>1</v>
      </c>
      <c r="DJ58">
        <v>1</v>
      </c>
      <c r="DK58">
        <v>1</v>
      </c>
      <c r="DL58">
        <v>1</v>
      </c>
      <c r="DM58">
        <v>1</v>
      </c>
    </row>
    <row r="59" spans="1:118" s="26" customFormat="1" x14ac:dyDescent="0.25">
      <c r="A59" s="39" t="s">
        <v>143</v>
      </c>
      <c r="B59" s="40"/>
      <c r="C59" s="40"/>
      <c r="DN59" s="30"/>
    </row>
    <row r="60" spans="1:118" x14ac:dyDescent="0.25">
      <c r="A60" s="17">
        <v>40</v>
      </c>
      <c r="B60" t="s">
        <v>144</v>
      </c>
      <c r="C60" t="s">
        <v>145</v>
      </c>
      <c r="D60">
        <v>0</v>
      </c>
      <c r="E60">
        <v>0</v>
      </c>
      <c r="F60">
        <v>0</v>
      </c>
      <c r="G60">
        <v>0</v>
      </c>
      <c r="H60">
        <v>0</v>
      </c>
      <c r="I60">
        <v>0</v>
      </c>
      <c r="J60">
        <v>0</v>
      </c>
      <c r="K60">
        <v>0</v>
      </c>
      <c r="L60">
        <v>0</v>
      </c>
      <c r="M60">
        <v>0</v>
      </c>
      <c r="N60">
        <v>0</v>
      </c>
      <c r="O60">
        <v>0</v>
      </c>
      <c r="P60">
        <v>0</v>
      </c>
      <c r="Q60">
        <v>0</v>
      </c>
      <c r="R60">
        <v>0</v>
      </c>
      <c r="S60">
        <v>0</v>
      </c>
      <c r="T60">
        <v>0</v>
      </c>
      <c r="U60">
        <v>0</v>
      </c>
      <c r="V60">
        <v>0</v>
      </c>
      <c r="W60">
        <v>0</v>
      </c>
      <c r="X60">
        <v>0</v>
      </c>
      <c r="Y60">
        <v>0</v>
      </c>
      <c r="Z60">
        <v>0</v>
      </c>
      <c r="AA60">
        <v>0</v>
      </c>
      <c r="AB60">
        <v>0</v>
      </c>
      <c r="AC60">
        <v>0</v>
      </c>
      <c r="AD60">
        <v>0</v>
      </c>
      <c r="AE60">
        <v>0</v>
      </c>
      <c r="AF60">
        <v>0</v>
      </c>
      <c r="AG60">
        <v>0</v>
      </c>
      <c r="AH60">
        <v>0</v>
      </c>
      <c r="AI60">
        <v>0</v>
      </c>
      <c r="AJ60">
        <v>0</v>
      </c>
      <c r="AK60">
        <v>0</v>
      </c>
      <c r="AL60">
        <v>0</v>
      </c>
      <c r="AM60">
        <v>0</v>
      </c>
      <c r="AN60">
        <v>0</v>
      </c>
      <c r="AO60">
        <v>0</v>
      </c>
      <c r="AP60">
        <v>0</v>
      </c>
      <c r="AQ60">
        <v>0</v>
      </c>
      <c r="AR60">
        <v>0</v>
      </c>
      <c r="AS60">
        <v>0</v>
      </c>
      <c r="AT60">
        <v>0</v>
      </c>
      <c r="AU60">
        <v>0</v>
      </c>
      <c r="AV60">
        <v>0</v>
      </c>
      <c r="AW60">
        <v>0</v>
      </c>
      <c r="AX60">
        <v>0</v>
      </c>
      <c r="AY60">
        <v>0</v>
      </c>
      <c r="AZ60">
        <v>0</v>
      </c>
      <c r="BA60">
        <v>1</v>
      </c>
      <c r="BB60">
        <v>0</v>
      </c>
      <c r="BC60">
        <v>0</v>
      </c>
      <c r="BD60">
        <v>0</v>
      </c>
      <c r="BE60">
        <v>0</v>
      </c>
      <c r="BF60">
        <v>0</v>
      </c>
      <c r="BG60">
        <v>0</v>
      </c>
      <c r="BH60">
        <v>0</v>
      </c>
      <c r="BI60">
        <v>0</v>
      </c>
      <c r="BJ60">
        <v>0</v>
      </c>
      <c r="BK60">
        <v>0</v>
      </c>
      <c r="BL60">
        <v>0</v>
      </c>
      <c r="BM60">
        <v>0</v>
      </c>
      <c r="BN60">
        <v>1</v>
      </c>
      <c r="BO60">
        <v>0</v>
      </c>
      <c r="BP60">
        <v>0</v>
      </c>
      <c r="BQ60">
        <v>0</v>
      </c>
      <c r="BR60">
        <v>0</v>
      </c>
      <c r="BS60">
        <v>0</v>
      </c>
      <c r="BT60">
        <v>0</v>
      </c>
      <c r="BU60">
        <v>0</v>
      </c>
      <c r="BV60">
        <v>0</v>
      </c>
      <c r="BW60">
        <v>0</v>
      </c>
      <c r="BX60">
        <v>0</v>
      </c>
      <c r="BY60">
        <v>0</v>
      </c>
      <c r="BZ60">
        <v>0</v>
      </c>
      <c r="CA60">
        <v>0</v>
      </c>
      <c r="CB60">
        <v>0</v>
      </c>
      <c r="CC60">
        <v>0</v>
      </c>
      <c r="CD60">
        <v>0</v>
      </c>
      <c r="CE60">
        <v>0</v>
      </c>
      <c r="CF60">
        <v>0</v>
      </c>
      <c r="CG60">
        <v>1</v>
      </c>
      <c r="CH60">
        <v>0</v>
      </c>
      <c r="CI60">
        <v>0</v>
      </c>
      <c r="CJ60">
        <v>0</v>
      </c>
      <c r="CK60">
        <v>0</v>
      </c>
      <c r="CL60">
        <v>0</v>
      </c>
      <c r="CM60">
        <v>0</v>
      </c>
      <c r="CN60">
        <v>0</v>
      </c>
      <c r="CO60">
        <v>0</v>
      </c>
      <c r="CP60">
        <v>0</v>
      </c>
      <c r="CQ60">
        <v>0</v>
      </c>
      <c r="CR60">
        <v>0</v>
      </c>
      <c r="CS60">
        <v>0</v>
      </c>
      <c r="CT60">
        <v>0</v>
      </c>
      <c r="CU60">
        <v>0</v>
      </c>
      <c r="CV60">
        <v>0</v>
      </c>
      <c r="CW60">
        <v>0</v>
      </c>
      <c r="CX60">
        <v>0</v>
      </c>
      <c r="CY60">
        <v>0</v>
      </c>
      <c r="CZ60">
        <v>0</v>
      </c>
      <c r="DA60">
        <v>0</v>
      </c>
      <c r="DB60">
        <v>0</v>
      </c>
      <c r="DC60">
        <v>0</v>
      </c>
      <c r="DD60">
        <v>0</v>
      </c>
      <c r="DE60">
        <v>1</v>
      </c>
      <c r="DF60">
        <v>0</v>
      </c>
      <c r="DG60">
        <v>0</v>
      </c>
      <c r="DH60">
        <v>0</v>
      </c>
      <c r="DI60">
        <v>0</v>
      </c>
      <c r="DJ60">
        <v>0</v>
      </c>
      <c r="DK60">
        <v>0</v>
      </c>
      <c r="DL60">
        <v>0</v>
      </c>
      <c r="DM60">
        <v>0</v>
      </c>
    </row>
    <row r="61" spans="1:118" s="26" customFormat="1" x14ac:dyDescent="0.25">
      <c r="A61" s="39" t="s">
        <v>146</v>
      </c>
      <c r="B61" s="40"/>
      <c r="C61" s="40"/>
      <c r="DN61" s="30"/>
    </row>
    <row r="62" spans="1:118" ht="30" x14ac:dyDescent="0.25">
      <c r="A62" s="17">
        <v>41</v>
      </c>
      <c r="B62" t="s">
        <v>147</v>
      </c>
      <c r="C62" s="19" t="s">
        <v>148</v>
      </c>
      <c r="D62">
        <v>0</v>
      </c>
      <c r="E62">
        <v>0</v>
      </c>
      <c r="F62">
        <v>0</v>
      </c>
      <c r="G62">
        <v>0</v>
      </c>
      <c r="H62">
        <v>0</v>
      </c>
      <c r="I62">
        <v>0</v>
      </c>
      <c r="J62">
        <v>0</v>
      </c>
      <c r="K62">
        <v>0</v>
      </c>
      <c r="L62">
        <v>0</v>
      </c>
      <c r="M62">
        <v>0</v>
      </c>
      <c r="N62">
        <v>0</v>
      </c>
      <c r="O62">
        <v>0</v>
      </c>
      <c r="P62">
        <v>0</v>
      </c>
      <c r="Q62">
        <v>0</v>
      </c>
      <c r="R62">
        <v>0</v>
      </c>
      <c r="S62">
        <v>0</v>
      </c>
      <c r="T62">
        <v>0</v>
      </c>
      <c r="U62">
        <v>0</v>
      </c>
      <c r="V62">
        <v>0</v>
      </c>
      <c r="W62">
        <v>0</v>
      </c>
      <c r="X62">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1</v>
      </c>
      <c r="AZ62">
        <v>1</v>
      </c>
      <c r="BA62">
        <v>1</v>
      </c>
      <c r="BB62">
        <v>0</v>
      </c>
      <c r="BC62">
        <v>0</v>
      </c>
      <c r="BD62">
        <v>0</v>
      </c>
      <c r="BE62">
        <v>0</v>
      </c>
      <c r="BF62">
        <v>0</v>
      </c>
      <c r="BG62">
        <v>0</v>
      </c>
      <c r="BH62">
        <v>0</v>
      </c>
      <c r="BI62">
        <v>0</v>
      </c>
      <c r="BJ62">
        <v>0</v>
      </c>
      <c r="BK62">
        <v>1</v>
      </c>
      <c r="BL62">
        <v>1</v>
      </c>
      <c r="BM62">
        <v>1</v>
      </c>
      <c r="BN62">
        <v>1</v>
      </c>
      <c r="BO62">
        <v>0</v>
      </c>
      <c r="BP62">
        <v>0</v>
      </c>
      <c r="BQ62">
        <v>0</v>
      </c>
      <c r="BR62">
        <v>0</v>
      </c>
      <c r="BS62">
        <v>0</v>
      </c>
      <c r="BT62">
        <v>0</v>
      </c>
      <c r="BU62">
        <v>0</v>
      </c>
      <c r="BV62">
        <v>0</v>
      </c>
      <c r="BW62">
        <v>0</v>
      </c>
      <c r="BX62">
        <v>0</v>
      </c>
      <c r="BY62">
        <v>0</v>
      </c>
      <c r="BZ62">
        <v>0</v>
      </c>
      <c r="CA62">
        <v>0</v>
      </c>
      <c r="CB62">
        <v>0</v>
      </c>
      <c r="CC62">
        <v>0</v>
      </c>
      <c r="CD62">
        <v>0</v>
      </c>
      <c r="CE62">
        <v>0</v>
      </c>
      <c r="CF62">
        <v>0</v>
      </c>
      <c r="CG62">
        <v>0</v>
      </c>
      <c r="CH62">
        <v>0</v>
      </c>
      <c r="CI62">
        <v>0</v>
      </c>
      <c r="CJ62">
        <v>0</v>
      </c>
      <c r="CK62">
        <v>0</v>
      </c>
      <c r="CL62">
        <v>0</v>
      </c>
      <c r="CM62">
        <v>0</v>
      </c>
      <c r="CN62">
        <v>0</v>
      </c>
      <c r="CO62">
        <v>0</v>
      </c>
      <c r="CP62">
        <v>0</v>
      </c>
      <c r="CQ62">
        <v>0</v>
      </c>
      <c r="CR62">
        <v>0</v>
      </c>
      <c r="CS62">
        <v>0</v>
      </c>
      <c r="CT62">
        <v>0</v>
      </c>
      <c r="CU62">
        <v>0</v>
      </c>
      <c r="CV62">
        <v>0</v>
      </c>
      <c r="CW62">
        <v>0</v>
      </c>
      <c r="CX62">
        <v>0</v>
      </c>
      <c r="CY62">
        <v>0</v>
      </c>
      <c r="CZ62">
        <v>0</v>
      </c>
      <c r="DA62">
        <v>0</v>
      </c>
      <c r="DB62">
        <v>0</v>
      </c>
      <c r="DC62">
        <v>0</v>
      </c>
      <c r="DD62">
        <v>0</v>
      </c>
      <c r="DE62">
        <v>0</v>
      </c>
      <c r="DF62">
        <v>0</v>
      </c>
      <c r="DG62">
        <v>0</v>
      </c>
      <c r="DH62">
        <v>0</v>
      </c>
      <c r="DI62">
        <v>0</v>
      </c>
      <c r="DJ62">
        <v>0</v>
      </c>
      <c r="DK62">
        <v>0</v>
      </c>
      <c r="DL62">
        <v>0</v>
      </c>
      <c r="DM62">
        <v>0</v>
      </c>
    </row>
    <row r="63" spans="1:118" x14ac:dyDescent="0.25">
      <c r="A63" s="17">
        <v>42</v>
      </c>
      <c r="B63" t="s">
        <v>149</v>
      </c>
      <c r="C63" t="s">
        <v>150</v>
      </c>
      <c r="D63">
        <v>0</v>
      </c>
      <c r="E63">
        <v>0</v>
      </c>
      <c r="F63">
        <v>0</v>
      </c>
      <c r="G63">
        <v>0</v>
      </c>
      <c r="H63">
        <v>0</v>
      </c>
      <c r="I63">
        <v>0</v>
      </c>
      <c r="J63">
        <v>0</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1</v>
      </c>
      <c r="AZ63">
        <v>0</v>
      </c>
      <c r="BA63">
        <v>1</v>
      </c>
      <c r="BB63">
        <v>0</v>
      </c>
      <c r="BC63">
        <v>1</v>
      </c>
      <c r="BD63">
        <v>1</v>
      </c>
      <c r="BE63">
        <v>0</v>
      </c>
      <c r="BF63">
        <v>0</v>
      </c>
      <c r="BG63">
        <v>1</v>
      </c>
      <c r="BH63">
        <v>1</v>
      </c>
      <c r="BI63">
        <v>1</v>
      </c>
      <c r="BJ63">
        <v>1</v>
      </c>
      <c r="BK63">
        <v>1</v>
      </c>
      <c r="BL63">
        <v>1</v>
      </c>
      <c r="BM63">
        <v>0</v>
      </c>
      <c r="BN63">
        <v>1</v>
      </c>
      <c r="BO63">
        <v>0</v>
      </c>
      <c r="BP63">
        <v>1</v>
      </c>
      <c r="BQ63">
        <v>1</v>
      </c>
      <c r="BR63">
        <v>0</v>
      </c>
      <c r="BS63">
        <v>0</v>
      </c>
      <c r="BT63">
        <v>1</v>
      </c>
      <c r="BU63">
        <v>1</v>
      </c>
      <c r="BV63">
        <v>1</v>
      </c>
      <c r="BW63">
        <v>1</v>
      </c>
      <c r="BX63">
        <v>0</v>
      </c>
      <c r="BY63">
        <v>0</v>
      </c>
      <c r="BZ63">
        <v>1</v>
      </c>
      <c r="CA63">
        <v>1</v>
      </c>
      <c r="CB63">
        <v>1</v>
      </c>
      <c r="CC63">
        <v>1</v>
      </c>
      <c r="CD63">
        <v>0</v>
      </c>
      <c r="CE63">
        <v>0</v>
      </c>
      <c r="CF63">
        <v>0</v>
      </c>
      <c r="CG63">
        <v>1</v>
      </c>
      <c r="CH63">
        <v>1</v>
      </c>
      <c r="CI63">
        <v>1</v>
      </c>
      <c r="CJ63">
        <v>1</v>
      </c>
      <c r="CK63">
        <v>1</v>
      </c>
      <c r="CL63">
        <v>1</v>
      </c>
      <c r="CM63">
        <v>1</v>
      </c>
      <c r="CN63">
        <v>1</v>
      </c>
      <c r="CO63">
        <v>1</v>
      </c>
      <c r="CP63">
        <v>0</v>
      </c>
      <c r="CQ63">
        <v>0</v>
      </c>
      <c r="CR63">
        <v>1</v>
      </c>
      <c r="CS63">
        <v>1</v>
      </c>
      <c r="CT63">
        <v>1</v>
      </c>
      <c r="CU63">
        <v>1</v>
      </c>
      <c r="CV63">
        <v>0</v>
      </c>
      <c r="CW63">
        <v>0</v>
      </c>
      <c r="CX63">
        <v>1</v>
      </c>
      <c r="CY63">
        <v>1</v>
      </c>
      <c r="CZ63">
        <v>1</v>
      </c>
      <c r="DA63">
        <v>1</v>
      </c>
      <c r="DB63">
        <v>0</v>
      </c>
      <c r="DC63">
        <v>0</v>
      </c>
      <c r="DD63">
        <v>0</v>
      </c>
      <c r="DE63">
        <v>1</v>
      </c>
      <c r="DF63">
        <v>1</v>
      </c>
      <c r="DG63">
        <v>1</v>
      </c>
      <c r="DH63">
        <v>1</v>
      </c>
      <c r="DI63">
        <v>1</v>
      </c>
      <c r="DJ63">
        <v>1</v>
      </c>
      <c r="DK63">
        <v>1</v>
      </c>
      <c r="DL63">
        <v>1</v>
      </c>
      <c r="DM63">
        <v>1</v>
      </c>
    </row>
    <row r="64" spans="1:118" x14ac:dyDescent="0.25">
      <c r="A64" s="17">
        <v>43</v>
      </c>
      <c r="B64" t="s">
        <v>151</v>
      </c>
      <c r="C64" t="s">
        <v>152</v>
      </c>
      <c r="D64">
        <v>0</v>
      </c>
      <c r="E64">
        <v>0</v>
      </c>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1</v>
      </c>
      <c r="AZ64">
        <v>0</v>
      </c>
      <c r="BA64">
        <v>1</v>
      </c>
      <c r="BB64">
        <v>0</v>
      </c>
      <c r="BC64">
        <v>0</v>
      </c>
      <c r="BD64">
        <v>0</v>
      </c>
      <c r="BE64">
        <v>0</v>
      </c>
      <c r="BF64">
        <v>0</v>
      </c>
      <c r="BG64">
        <v>1</v>
      </c>
      <c r="BH64">
        <v>1</v>
      </c>
      <c r="BI64">
        <v>1</v>
      </c>
      <c r="BJ64">
        <v>1</v>
      </c>
      <c r="BK64">
        <v>1</v>
      </c>
      <c r="BL64">
        <v>1</v>
      </c>
      <c r="BM64">
        <v>0</v>
      </c>
      <c r="BN64">
        <v>1</v>
      </c>
      <c r="BO64">
        <v>0</v>
      </c>
      <c r="BP64">
        <v>0</v>
      </c>
      <c r="BQ64">
        <v>0</v>
      </c>
      <c r="BR64">
        <v>0</v>
      </c>
      <c r="BS64">
        <v>0</v>
      </c>
      <c r="BT64">
        <v>1</v>
      </c>
      <c r="BU64">
        <v>1</v>
      </c>
      <c r="BV64">
        <v>1</v>
      </c>
      <c r="BW64">
        <v>1</v>
      </c>
      <c r="BX64">
        <v>0</v>
      </c>
      <c r="BY64">
        <v>0</v>
      </c>
      <c r="BZ64">
        <v>1</v>
      </c>
      <c r="CA64">
        <v>1</v>
      </c>
      <c r="CB64">
        <v>1</v>
      </c>
      <c r="CC64">
        <v>1</v>
      </c>
      <c r="CD64">
        <v>0</v>
      </c>
      <c r="CE64">
        <v>0</v>
      </c>
      <c r="CF64">
        <v>0</v>
      </c>
      <c r="CG64">
        <v>0</v>
      </c>
      <c r="CH64">
        <v>0</v>
      </c>
      <c r="CI64">
        <v>0</v>
      </c>
      <c r="CJ64">
        <v>0</v>
      </c>
      <c r="CK64">
        <v>0</v>
      </c>
      <c r="CL64">
        <v>0</v>
      </c>
      <c r="CM64">
        <v>0</v>
      </c>
      <c r="CN64">
        <v>0</v>
      </c>
      <c r="CO64">
        <v>0</v>
      </c>
      <c r="CP64">
        <v>0</v>
      </c>
      <c r="CQ64">
        <v>0</v>
      </c>
      <c r="CR64">
        <v>1</v>
      </c>
      <c r="CS64">
        <v>1</v>
      </c>
      <c r="CT64">
        <v>1</v>
      </c>
      <c r="CU64">
        <v>1</v>
      </c>
      <c r="CV64">
        <v>0</v>
      </c>
      <c r="CW64">
        <v>0</v>
      </c>
      <c r="CX64">
        <v>1</v>
      </c>
      <c r="CY64">
        <v>1</v>
      </c>
      <c r="CZ64">
        <v>1</v>
      </c>
      <c r="DA64">
        <v>1</v>
      </c>
      <c r="DB64">
        <v>0</v>
      </c>
      <c r="DC64">
        <v>0</v>
      </c>
      <c r="DD64">
        <v>0</v>
      </c>
      <c r="DE64">
        <v>0</v>
      </c>
      <c r="DF64">
        <v>0</v>
      </c>
      <c r="DG64">
        <v>0</v>
      </c>
      <c r="DH64">
        <v>0</v>
      </c>
      <c r="DI64">
        <v>0</v>
      </c>
      <c r="DJ64">
        <v>0</v>
      </c>
      <c r="DK64">
        <v>0</v>
      </c>
      <c r="DL64">
        <v>0</v>
      </c>
      <c r="DM64">
        <v>0</v>
      </c>
    </row>
    <row r="65" spans="1:118" s="26" customFormat="1" x14ac:dyDescent="0.25">
      <c r="A65" s="39" t="s">
        <v>153</v>
      </c>
      <c r="B65" s="40"/>
      <c r="C65" s="40"/>
      <c r="DN65" s="30"/>
    </row>
    <row r="66" spans="1:118" s="26" customFormat="1" x14ac:dyDescent="0.25">
      <c r="A66" s="27" t="s">
        <v>154</v>
      </c>
      <c r="B66" s="28"/>
      <c r="C66" s="28"/>
      <c r="DN66" s="30"/>
    </row>
    <row r="67" spans="1:118" x14ac:dyDescent="0.25">
      <c r="A67" s="17">
        <v>44</v>
      </c>
      <c r="B67" t="s">
        <v>155</v>
      </c>
      <c r="C67" t="s">
        <v>156</v>
      </c>
      <c r="D67">
        <v>1</v>
      </c>
      <c r="E67">
        <v>1</v>
      </c>
      <c r="F67">
        <v>1</v>
      </c>
      <c r="G67">
        <v>1</v>
      </c>
      <c r="H67">
        <v>1</v>
      </c>
      <c r="I67">
        <v>1</v>
      </c>
      <c r="J67">
        <v>1</v>
      </c>
      <c r="K67">
        <v>1</v>
      </c>
      <c r="L67">
        <v>1</v>
      </c>
      <c r="M67">
        <v>1</v>
      </c>
      <c r="N67">
        <v>1</v>
      </c>
      <c r="O67">
        <v>1</v>
      </c>
      <c r="P67">
        <v>1</v>
      </c>
      <c r="Q67">
        <v>1</v>
      </c>
      <c r="R67">
        <v>1</v>
      </c>
      <c r="S67">
        <v>1</v>
      </c>
      <c r="T67">
        <v>1</v>
      </c>
      <c r="U67">
        <v>1</v>
      </c>
      <c r="V67">
        <v>1</v>
      </c>
      <c r="W67">
        <v>1</v>
      </c>
      <c r="X67">
        <v>1</v>
      </c>
      <c r="Y67">
        <v>1</v>
      </c>
      <c r="Z67">
        <v>1</v>
      </c>
      <c r="AA67">
        <v>1</v>
      </c>
      <c r="AB67">
        <v>1</v>
      </c>
      <c r="AC67">
        <v>1</v>
      </c>
      <c r="AD67">
        <v>1</v>
      </c>
      <c r="AE67">
        <v>1</v>
      </c>
      <c r="AF67">
        <v>1</v>
      </c>
      <c r="AG67">
        <v>1</v>
      </c>
      <c r="AH67">
        <v>1</v>
      </c>
      <c r="AI67">
        <v>1</v>
      </c>
      <c r="AJ67">
        <v>1</v>
      </c>
      <c r="AK67">
        <v>1</v>
      </c>
      <c r="AL67">
        <v>1</v>
      </c>
      <c r="AM67">
        <v>1</v>
      </c>
      <c r="AN67">
        <v>1</v>
      </c>
      <c r="AO67">
        <v>1</v>
      </c>
      <c r="AP67">
        <v>1</v>
      </c>
      <c r="AQ67">
        <v>1</v>
      </c>
      <c r="AR67">
        <v>1</v>
      </c>
      <c r="AS67">
        <v>1</v>
      </c>
      <c r="AT67">
        <v>1</v>
      </c>
      <c r="AU67">
        <v>1</v>
      </c>
      <c r="AV67">
        <v>1</v>
      </c>
      <c r="AW67">
        <v>1</v>
      </c>
      <c r="AX67">
        <v>1</v>
      </c>
      <c r="AY67">
        <v>1</v>
      </c>
      <c r="AZ67">
        <v>0</v>
      </c>
      <c r="BA67">
        <v>1</v>
      </c>
      <c r="BB67">
        <v>0</v>
      </c>
      <c r="BC67">
        <v>0</v>
      </c>
      <c r="BD67">
        <v>1</v>
      </c>
      <c r="BE67">
        <v>0</v>
      </c>
      <c r="BF67">
        <v>0</v>
      </c>
      <c r="BG67">
        <v>0</v>
      </c>
      <c r="BH67">
        <v>1</v>
      </c>
      <c r="BI67">
        <v>1</v>
      </c>
      <c r="BJ67">
        <v>1</v>
      </c>
      <c r="BK67">
        <v>1</v>
      </c>
      <c r="BL67">
        <v>1</v>
      </c>
      <c r="BM67">
        <v>0</v>
      </c>
      <c r="BN67">
        <v>1</v>
      </c>
      <c r="BO67">
        <v>0</v>
      </c>
      <c r="BP67">
        <v>0</v>
      </c>
      <c r="BQ67">
        <v>1</v>
      </c>
      <c r="BR67">
        <v>0</v>
      </c>
      <c r="BS67">
        <v>0</v>
      </c>
      <c r="BT67">
        <v>0</v>
      </c>
      <c r="BU67">
        <v>1</v>
      </c>
      <c r="BV67">
        <v>1</v>
      </c>
      <c r="BW67">
        <v>1</v>
      </c>
      <c r="BX67">
        <v>0</v>
      </c>
      <c r="BY67">
        <v>0</v>
      </c>
      <c r="BZ67">
        <v>0</v>
      </c>
      <c r="CA67">
        <v>1</v>
      </c>
      <c r="CB67">
        <v>1</v>
      </c>
      <c r="CC67">
        <v>1</v>
      </c>
      <c r="CD67">
        <v>1</v>
      </c>
      <c r="CE67">
        <v>1</v>
      </c>
      <c r="CF67">
        <v>1</v>
      </c>
      <c r="CG67">
        <v>1</v>
      </c>
      <c r="CH67">
        <v>1</v>
      </c>
      <c r="CI67">
        <v>1</v>
      </c>
      <c r="CJ67">
        <v>1</v>
      </c>
      <c r="CK67">
        <v>1</v>
      </c>
      <c r="CL67">
        <v>1</v>
      </c>
      <c r="CM67">
        <v>1</v>
      </c>
      <c r="CN67">
        <v>1</v>
      </c>
      <c r="CO67">
        <v>1</v>
      </c>
      <c r="CP67">
        <v>0</v>
      </c>
      <c r="CQ67">
        <v>0</v>
      </c>
      <c r="CR67">
        <v>0</v>
      </c>
      <c r="CS67">
        <v>1</v>
      </c>
      <c r="CT67">
        <v>1</v>
      </c>
      <c r="CU67">
        <v>1</v>
      </c>
      <c r="CV67">
        <v>0</v>
      </c>
      <c r="CW67">
        <v>0</v>
      </c>
      <c r="CX67">
        <v>0</v>
      </c>
      <c r="CY67">
        <v>1</v>
      </c>
      <c r="CZ67">
        <v>1</v>
      </c>
      <c r="DA67">
        <v>1</v>
      </c>
      <c r="DB67">
        <v>1</v>
      </c>
      <c r="DC67">
        <v>1</v>
      </c>
      <c r="DD67">
        <v>1</v>
      </c>
      <c r="DE67">
        <v>1</v>
      </c>
      <c r="DF67">
        <v>1</v>
      </c>
      <c r="DG67">
        <v>1</v>
      </c>
      <c r="DH67">
        <v>1</v>
      </c>
      <c r="DI67">
        <v>1</v>
      </c>
      <c r="DJ67">
        <v>1</v>
      </c>
      <c r="DK67">
        <v>1</v>
      </c>
      <c r="DL67">
        <v>1</v>
      </c>
      <c r="DM67">
        <v>1</v>
      </c>
    </row>
    <row r="68" spans="1:118" x14ac:dyDescent="0.25">
      <c r="A68" s="17">
        <v>45</v>
      </c>
      <c r="B68" t="s">
        <v>157</v>
      </c>
      <c r="C68" t="s">
        <v>158</v>
      </c>
      <c r="D68">
        <v>1</v>
      </c>
      <c r="E68">
        <v>1</v>
      </c>
      <c r="F68">
        <v>1</v>
      </c>
      <c r="G68">
        <v>1</v>
      </c>
      <c r="H68">
        <v>1</v>
      </c>
      <c r="I68">
        <v>1</v>
      </c>
      <c r="J68">
        <v>1</v>
      </c>
      <c r="K68">
        <v>1</v>
      </c>
      <c r="L68">
        <v>1</v>
      </c>
      <c r="M68">
        <v>1</v>
      </c>
      <c r="N68">
        <v>1</v>
      </c>
      <c r="O68">
        <v>1</v>
      </c>
      <c r="P68">
        <v>1</v>
      </c>
      <c r="Q68">
        <v>1</v>
      </c>
      <c r="R68">
        <v>1</v>
      </c>
      <c r="S68">
        <v>1</v>
      </c>
      <c r="T68">
        <v>1</v>
      </c>
      <c r="U68">
        <v>1</v>
      </c>
      <c r="V68">
        <v>1</v>
      </c>
      <c r="W68">
        <v>1</v>
      </c>
      <c r="X68">
        <v>1</v>
      </c>
      <c r="Y68">
        <v>1</v>
      </c>
      <c r="Z68">
        <v>1</v>
      </c>
      <c r="AA68">
        <v>1</v>
      </c>
      <c r="AB68">
        <v>1</v>
      </c>
      <c r="AC68">
        <v>1</v>
      </c>
      <c r="AD68">
        <v>1</v>
      </c>
      <c r="AE68">
        <v>1</v>
      </c>
      <c r="AF68">
        <v>1</v>
      </c>
      <c r="AG68">
        <v>1</v>
      </c>
      <c r="AH68">
        <v>1</v>
      </c>
      <c r="AI68">
        <v>1</v>
      </c>
      <c r="AJ68">
        <v>1</v>
      </c>
      <c r="AK68">
        <v>1</v>
      </c>
      <c r="AL68">
        <v>1</v>
      </c>
      <c r="AM68">
        <v>1</v>
      </c>
      <c r="AN68">
        <v>1</v>
      </c>
      <c r="AO68">
        <v>1</v>
      </c>
      <c r="AP68">
        <v>1</v>
      </c>
      <c r="AQ68">
        <v>1</v>
      </c>
      <c r="AR68">
        <v>1</v>
      </c>
      <c r="AS68">
        <v>1</v>
      </c>
      <c r="AT68">
        <v>1</v>
      </c>
      <c r="AU68">
        <v>1</v>
      </c>
      <c r="AV68">
        <v>1</v>
      </c>
      <c r="AW68">
        <v>1</v>
      </c>
      <c r="AX68">
        <v>1</v>
      </c>
      <c r="AY68">
        <v>1</v>
      </c>
      <c r="AZ68">
        <v>0</v>
      </c>
      <c r="BA68">
        <v>0</v>
      </c>
      <c r="BB68">
        <v>0</v>
      </c>
      <c r="BC68">
        <v>0</v>
      </c>
      <c r="BD68">
        <v>1</v>
      </c>
      <c r="BK68">
        <v>1</v>
      </c>
      <c r="BL68">
        <v>1</v>
      </c>
      <c r="BM68">
        <v>0</v>
      </c>
      <c r="BN68">
        <v>0</v>
      </c>
      <c r="BO68">
        <v>0</v>
      </c>
      <c r="BP68">
        <v>0</v>
      </c>
      <c r="BQ68">
        <v>1</v>
      </c>
      <c r="CD68">
        <v>1</v>
      </c>
      <c r="CE68">
        <v>1</v>
      </c>
      <c r="CF68">
        <v>1</v>
      </c>
      <c r="CG68">
        <v>1</v>
      </c>
      <c r="CH68">
        <v>1</v>
      </c>
      <c r="CI68">
        <v>1</v>
      </c>
      <c r="CJ68">
        <v>1</v>
      </c>
      <c r="CK68">
        <v>1</v>
      </c>
      <c r="CL68">
        <v>1</v>
      </c>
      <c r="CM68">
        <v>1</v>
      </c>
      <c r="CN68">
        <v>1</v>
      </c>
      <c r="CO68">
        <v>1</v>
      </c>
      <c r="DB68">
        <v>1</v>
      </c>
      <c r="DC68">
        <v>1</v>
      </c>
      <c r="DD68">
        <v>1</v>
      </c>
      <c r="DE68">
        <v>1</v>
      </c>
      <c r="DF68">
        <v>1</v>
      </c>
      <c r="DG68">
        <v>1</v>
      </c>
      <c r="DH68">
        <v>1</v>
      </c>
      <c r="DI68">
        <v>1</v>
      </c>
      <c r="DJ68">
        <v>1</v>
      </c>
      <c r="DK68">
        <v>1</v>
      </c>
      <c r="DL68">
        <v>1</v>
      </c>
      <c r="DM68">
        <v>1</v>
      </c>
    </row>
    <row r="69" spans="1:118" x14ac:dyDescent="0.25">
      <c r="A69" s="17">
        <v>46</v>
      </c>
      <c r="B69" t="s">
        <v>159</v>
      </c>
      <c r="C69" t="s">
        <v>160</v>
      </c>
      <c r="D69">
        <v>1</v>
      </c>
      <c r="E69">
        <v>1</v>
      </c>
      <c r="F69">
        <v>1</v>
      </c>
      <c r="G69">
        <v>1</v>
      </c>
      <c r="H69">
        <v>1</v>
      </c>
      <c r="I69">
        <v>1</v>
      </c>
      <c r="J69">
        <v>1</v>
      </c>
      <c r="K69">
        <v>1</v>
      </c>
      <c r="L69">
        <v>1</v>
      </c>
      <c r="M69">
        <v>1</v>
      </c>
      <c r="N69">
        <v>1</v>
      </c>
      <c r="O69">
        <v>1</v>
      </c>
      <c r="P69">
        <v>1</v>
      </c>
      <c r="Q69">
        <v>1</v>
      </c>
      <c r="R69">
        <v>1</v>
      </c>
      <c r="S69">
        <v>1</v>
      </c>
      <c r="T69">
        <v>1</v>
      </c>
      <c r="U69">
        <v>1</v>
      </c>
      <c r="V69">
        <v>1</v>
      </c>
      <c r="W69">
        <v>1</v>
      </c>
      <c r="X69">
        <v>1</v>
      </c>
      <c r="Y69">
        <v>1</v>
      </c>
      <c r="Z69">
        <v>1</v>
      </c>
      <c r="AA69">
        <v>1</v>
      </c>
      <c r="AB69">
        <v>1</v>
      </c>
      <c r="AC69">
        <v>1</v>
      </c>
      <c r="AD69">
        <v>1</v>
      </c>
      <c r="AE69">
        <v>1</v>
      </c>
      <c r="AF69">
        <v>1</v>
      </c>
      <c r="AG69">
        <v>1</v>
      </c>
      <c r="AH69">
        <v>1</v>
      </c>
      <c r="AI69">
        <v>1</v>
      </c>
      <c r="AJ69">
        <v>1</v>
      </c>
      <c r="AK69">
        <v>1</v>
      </c>
      <c r="AL69">
        <v>1</v>
      </c>
      <c r="AM69">
        <v>1</v>
      </c>
      <c r="AN69">
        <v>1</v>
      </c>
      <c r="AO69">
        <v>1</v>
      </c>
      <c r="AP69">
        <v>1</v>
      </c>
      <c r="AQ69">
        <v>1</v>
      </c>
      <c r="AR69">
        <v>1</v>
      </c>
      <c r="AS69">
        <v>1</v>
      </c>
      <c r="AT69">
        <v>1</v>
      </c>
      <c r="AU69">
        <v>1</v>
      </c>
      <c r="AV69">
        <v>1</v>
      </c>
      <c r="AW69">
        <v>1</v>
      </c>
      <c r="AX69">
        <v>1</v>
      </c>
      <c r="AY69">
        <v>1</v>
      </c>
      <c r="AZ69">
        <v>0</v>
      </c>
      <c r="BA69">
        <v>1</v>
      </c>
      <c r="BB69">
        <v>0</v>
      </c>
      <c r="BC69">
        <v>0</v>
      </c>
      <c r="BD69">
        <v>1</v>
      </c>
      <c r="BE69">
        <v>0</v>
      </c>
      <c r="BF69">
        <v>0</v>
      </c>
      <c r="BG69">
        <v>0</v>
      </c>
      <c r="BH69">
        <v>0</v>
      </c>
      <c r="BI69">
        <v>0</v>
      </c>
      <c r="BJ69">
        <v>0</v>
      </c>
      <c r="BK69">
        <v>1</v>
      </c>
      <c r="BL69">
        <v>1</v>
      </c>
      <c r="BM69">
        <v>0</v>
      </c>
      <c r="BN69">
        <v>1</v>
      </c>
      <c r="BO69">
        <v>0</v>
      </c>
      <c r="BP69">
        <v>0</v>
      </c>
      <c r="BQ69">
        <v>1</v>
      </c>
      <c r="BR69">
        <v>0</v>
      </c>
      <c r="BS69">
        <v>0</v>
      </c>
      <c r="BT69">
        <v>0</v>
      </c>
      <c r="BU69">
        <v>0</v>
      </c>
      <c r="BV69">
        <v>0</v>
      </c>
      <c r="BW69">
        <v>0</v>
      </c>
      <c r="BX69">
        <v>0</v>
      </c>
      <c r="BY69">
        <v>0</v>
      </c>
      <c r="BZ69">
        <v>0</v>
      </c>
      <c r="CA69">
        <v>0</v>
      </c>
      <c r="CB69">
        <v>0</v>
      </c>
      <c r="CC69">
        <v>0</v>
      </c>
      <c r="CD69">
        <v>1</v>
      </c>
      <c r="CE69">
        <v>1</v>
      </c>
      <c r="CF69">
        <v>1</v>
      </c>
      <c r="CG69">
        <v>1</v>
      </c>
      <c r="CH69">
        <v>1</v>
      </c>
      <c r="CI69">
        <v>1</v>
      </c>
      <c r="CJ69">
        <v>1</v>
      </c>
      <c r="CK69">
        <v>1</v>
      </c>
      <c r="CL69">
        <v>1</v>
      </c>
      <c r="CM69">
        <v>1</v>
      </c>
      <c r="CN69">
        <v>1</v>
      </c>
      <c r="CO69">
        <v>1</v>
      </c>
      <c r="CP69">
        <v>0</v>
      </c>
      <c r="CQ69">
        <v>0</v>
      </c>
      <c r="CR69">
        <v>0</v>
      </c>
      <c r="CS69">
        <v>0</v>
      </c>
      <c r="CT69">
        <v>0</v>
      </c>
      <c r="CU69">
        <v>0</v>
      </c>
      <c r="CV69">
        <v>0</v>
      </c>
      <c r="CW69">
        <v>0</v>
      </c>
      <c r="CX69">
        <v>0</v>
      </c>
      <c r="CY69">
        <v>0</v>
      </c>
      <c r="CZ69">
        <v>0</v>
      </c>
      <c r="DA69">
        <v>0</v>
      </c>
      <c r="DB69">
        <v>1</v>
      </c>
      <c r="DC69">
        <v>1</v>
      </c>
      <c r="DD69">
        <v>1</v>
      </c>
      <c r="DE69">
        <v>1</v>
      </c>
      <c r="DF69">
        <v>1</v>
      </c>
      <c r="DG69">
        <v>1</v>
      </c>
      <c r="DH69">
        <v>1</v>
      </c>
      <c r="DI69">
        <v>1</v>
      </c>
      <c r="DJ69">
        <v>1</v>
      </c>
      <c r="DK69">
        <v>1</v>
      </c>
      <c r="DL69">
        <v>1</v>
      </c>
      <c r="DM69">
        <v>1</v>
      </c>
    </row>
    <row r="70" spans="1:118" s="26" customFormat="1" x14ac:dyDescent="0.25">
      <c r="A70" s="29" t="s">
        <v>161</v>
      </c>
      <c r="DN70" s="30"/>
    </row>
    <row r="71" spans="1:118" x14ac:dyDescent="0.25">
      <c r="A71" s="17">
        <v>47</v>
      </c>
      <c r="B71" t="s">
        <v>162</v>
      </c>
      <c r="C71" t="s">
        <v>163</v>
      </c>
      <c r="D71">
        <v>1</v>
      </c>
      <c r="E71">
        <v>1</v>
      </c>
      <c r="F71">
        <v>1</v>
      </c>
      <c r="G71">
        <v>1</v>
      </c>
      <c r="H71">
        <v>1</v>
      </c>
      <c r="I71">
        <v>1</v>
      </c>
      <c r="J71">
        <v>1</v>
      </c>
      <c r="K71">
        <v>1</v>
      </c>
      <c r="L71">
        <v>1</v>
      </c>
      <c r="M71">
        <v>1</v>
      </c>
      <c r="N71">
        <v>1</v>
      </c>
      <c r="O71">
        <v>1</v>
      </c>
      <c r="P71">
        <v>1</v>
      </c>
      <c r="Q71">
        <v>1</v>
      </c>
      <c r="R71">
        <v>1</v>
      </c>
      <c r="S71">
        <v>1</v>
      </c>
      <c r="T71">
        <v>1</v>
      </c>
      <c r="U71">
        <v>1</v>
      </c>
      <c r="V71">
        <v>1</v>
      </c>
      <c r="W71">
        <v>1</v>
      </c>
      <c r="X71">
        <v>1</v>
      </c>
      <c r="Y71">
        <v>1</v>
      </c>
      <c r="Z71">
        <v>1</v>
      </c>
      <c r="AA71">
        <v>1</v>
      </c>
      <c r="AB71">
        <v>1</v>
      </c>
      <c r="AC71">
        <v>1</v>
      </c>
      <c r="AD71">
        <v>1</v>
      </c>
      <c r="AE71">
        <v>1</v>
      </c>
      <c r="AF71">
        <v>1</v>
      </c>
      <c r="AG71">
        <v>1</v>
      </c>
      <c r="AH71">
        <v>1</v>
      </c>
      <c r="AI71">
        <v>1</v>
      </c>
      <c r="AJ71">
        <v>1</v>
      </c>
      <c r="AK71">
        <v>1</v>
      </c>
      <c r="AL71">
        <v>1</v>
      </c>
      <c r="AM71">
        <v>1</v>
      </c>
      <c r="AN71">
        <v>1</v>
      </c>
      <c r="AO71">
        <v>1</v>
      </c>
      <c r="AP71">
        <v>1</v>
      </c>
      <c r="AQ71">
        <v>1</v>
      </c>
      <c r="AR71">
        <v>1</v>
      </c>
      <c r="AS71">
        <v>1</v>
      </c>
      <c r="AT71">
        <v>1</v>
      </c>
      <c r="AU71">
        <v>1</v>
      </c>
      <c r="AV71">
        <v>1</v>
      </c>
      <c r="AW71">
        <v>1</v>
      </c>
      <c r="AX71">
        <v>1</v>
      </c>
      <c r="AY71">
        <v>0</v>
      </c>
      <c r="AZ71">
        <v>0</v>
      </c>
      <c r="BA71">
        <v>0</v>
      </c>
      <c r="BB71">
        <v>0</v>
      </c>
      <c r="BC71">
        <v>0</v>
      </c>
      <c r="BD71">
        <v>0</v>
      </c>
      <c r="BE71">
        <v>0</v>
      </c>
      <c r="BF71">
        <v>0</v>
      </c>
      <c r="BG71">
        <v>1</v>
      </c>
      <c r="BH71">
        <v>1</v>
      </c>
      <c r="BI71">
        <v>1</v>
      </c>
      <c r="BJ71">
        <v>1</v>
      </c>
      <c r="BK71">
        <v>0</v>
      </c>
      <c r="BL71">
        <v>0</v>
      </c>
      <c r="BM71">
        <v>0</v>
      </c>
      <c r="BN71">
        <v>0</v>
      </c>
      <c r="BO71">
        <v>0</v>
      </c>
      <c r="BP71">
        <v>0</v>
      </c>
      <c r="BQ71">
        <v>0</v>
      </c>
      <c r="BR71">
        <v>0</v>
      </c>
      <c r="BS71">
        <v>0</v>
      </c>
      <c r="BT71">
        <v>1</v>
      </c>
      <c r="BU71">
        <v>1</v>
      </c>
      <c r="BV71">
        <v>1</v>
      </c>
      <c r="BW71">
        <v>1</v>
      </c>
      <c r="BX71">
        <v>0</v>
      </c>
      <c r="BY71">
        <v>0</v>
      </c>
      <c r="BZ71">
        <v>1</v>
      </c>
      <c r="CA71">
        <v>1</v>
      </c>
      <c r="CB71">
        <v>1</v>
      </c>
      <c r="CC71">
        <v>1</v>
      </c>
      <c r="CD71">
        <v>0</v>
      </c>
      <c r="CE71">
        <v>0</v>
      </c>
      <c r="CF71">
        <v>0</v>
      </c>
      <c r="CG71">
        <v>0</v>
      </c>
      <c r="CH71">
        <v>0</v>
      </c>
      <c r="CI71">
        <v>0</v>
      </c>
      <c r="CJ71">
        <v>0</v>
      </c>
      <c r="CK71">
        <v>0</v>
      </c>
      <c r="CL71">
        <v>0</v>
      </c>
      <c r="CM71">
        <v>0</v>
      </c>
      <c r="CN71">
        <v>0</v>
      </c>
      <c r="CO71">
        <v>0</v>
      </c>
      <c r="CP71">
        <v>0</v>
      </c>
      <c r="CQ71">
        <v>0</v>
      </c>
      <c r="CR71">
        <v>1</v>
      </c>
      <c r="CS71">
        <v>1</v>
      </c>
      <c r="CT71">
        <v>1</v>
      </c>
      <c r="CU71">
        <v>1</v>
      </c>
      <c r="CV71">
        <v>0</v>
      </c>
      <c r="CW71">
        <v>0</v>
      </c>
      <c r="CX71">
        <v>1</v>
      </c>
      <c r="CY71">
        <v>1</v>
      </c>
      <c r="CZ71">
        <v>1</v>
      </c>
      <c r="DA71">
        <v>1</v>
      </c>
      <c r="DB71">
        <v>0</v>
      </c>
      <c r="DC71">
        <v>0</v>
      </c>
      <c r="DD71">
        <v>0</v>
      </c>
      <c r="DE71">
        <v>0</v>
      </c>
      <c r="DF71">
        <v>0</v>
      </c>
      <c r="DG71">
        <v>0</v>
      </c>
      <c r="DH71">
        <v>0</v>
      </c>
      <c r="DI71">
        <v>0</v>
      </c>
      <c r="DJ71">
        <v>0</v>
      </c>
      <c r="DK71">
        <v>0</v>
      </c>
      <c r="DL71">
        <v>0</v>
      </c>
      <c r="DM71">
        <v>0</v>
      </c>
    </row>
    <row r="72" spans="1:118" s="26" customFormat="1" x14ac:dyDescent="0.25">
      <c r="A72" s="29" t="s">
        <v>164</v>
      </c>
      <c r="DN72" s="30"/>
    </row>
    <row r="73" spans="1:118" x14ac:dyDescent="0.25">
      <c r="A73" s="17">
        <v>48</v>
      </c>
      <c r="B73" t="s">
        <v>165</v>
      </c>
      <c r="C73" t="s">
        <v>166</v>
      </c>
      <c r="D73">
        <v>0</v>
      </c>
      <c r="E73">
        <v>0</v>
      </c>
      <c r="F73">
        <v>1</v>
      </c>
      <c r="G73">
        <v>1</v>
      </c>
      <c r="H73">
        <v>1</v>
      </c>
      <c r="I73">
        <v>1</v>
      </c>
      <c r="J73">
        <v>1</v>
      </c>
      <c r="K73">
        <v>0</v>
      </c>
      <c r="L73">
        <v>1</v>
      </c>
      <c r="M73">
        <v>1</v>
      </c>
      <c r="N73">
        <v>0</v>
      </c>
      <c r="O73">
        <v>0</v>
      </c>
      <c r="P73">
        <v>0</v>
      </c>
      <c r="Q73">
        <v>0</v>
      </c>
      <c r="R73">
        <v>1</v>
      </c>
      <c r="S73">
        <v>0</v>
      </c>
      <c r="T73">
        <v>1</v>
      </c>
      <c r="U73">
        <v>0</v>
      </c>
      <c r="V73">
        <v>1</v>
      </c>
      <c r="W73">
        <v>0</v>
      </c>
      <c r="X73">
        <v>1</v>
      </c>
      <c r="Y73">
        <v>1</v>
      </c>
      <c r="Z73">
        <v>0</v>
      </c>
      <c r="AA73">
        <v>1</v>
      </c>
      <c r="AB73">
        <v>1</v>
      </c>
      <c r="AC73">
        <v>0</v>
      </c>
      <c r="AD73">
        <v>1</v>
      </c>
      <c r="AE73">
        <v>1</v>
      </c>
      <c r="AF73">
        <v>0</v>
      </c>
      <c r="AG73">
        <v>1</v>
      </c>
      <c r="AH73">
        <v>1</v>
      </c>
      <c r="AI73">
        <v>1</v>
      </c>
      <c r="AJ73">
        <v>1</v>
      </c>
      <c r="AK73">
        <v>1</v>
      </c>
      <c r="AL73">
        <v>0</v>
      </c>
      <c r="AM73">
        <v>1</v>
      </c>
      <c r="AN73">
        <v>1</v>
      </c>
      <c r="AO73">
        <v>0</v>
      </c>
      <c r="AP73">
        <v>1</v>
      </c>
      <c r="AQ73">
        <v>1</v>
      </c>
      <c r="AR73">
        <v>0</v>
      </c>
      <c r="AS73">
        <v>1</v>
      </c>
      <c r="AT73">
        <v>1</v>
      </c>
      <c r="AU73">
        <v>1</v>
      </c>
      <c r="AV73">
        <v>1</v>
      </c>
      <c r="AW73">
        <v>0</v>
      </c>
      <c r="AX73">
        <v>1</v>
      </c>
      <c r="AY73">
        <v>0</v>
      </c>
      <c r="AZ73">
        <v>0</v>
      </c>
      <c r="BA73">
        <v>0</v>
      </c>
      <c r="BB73">
        <v>0</v>
      </c>
      <c r="BC73">
        <v>1</v>
      </c>
      <c r="BD73">
        <v>1</v>
      </c>
      <c r="BE73">
        <v>0</v>
      </c>
      <c r="BF73">
        <v>0</v>
      </c>
      <c r="BG73">
        <v>0</v>
      </c>
      <c r="BH73">
        <v>1</v>
      </c>
      <c r="BI73">
        <v>1</v>
      </c>
      <c r="BJ73">
        <v>1</v>
      </c>
      <c r="BK73">
        <v>0</v>
      </c>
      <c r="BL73">
        <v>0</v>
      </c>
      <c r="BM73">
        <v>0</v>
      </c>
      <c r="BN73">
        <v>0</v>
      </c>
      <c r="BO73">
        <v>0</v>
      </c>
      <c r="BP73">
        <v>1</v>
      </c>
      <c r="BQ73">
        <v>1</v>
      </c>
      <c r="BR73">
        <v>0</v>
      </c>
      <c r="BS73">
        <v>0</v>
      </c>
      <c r="BT73">
        <v>0</v>
      </c>
      <c r="BU73">
        <v>1</v>
      </c>
      <c r="BV73">
        <v>1</v>
      </c>
      <c r="BW73">
        <v>1</v>
      </c>
      <c r="BX73">
        <v>0</v>
      </c>
      <c r="BY73">
        <v>1</v>
      </c>
      <c r="BZ73">
        <v>0</v>
      </c>
      <c r="CA73">
        <v>1</v>
      </c>
      <c r="CB73">
        <v>1</v>
      </c>
      <c r="CC73">
        <v>1</v>
      </c>
      <c r="CD73">
        <v>1</v>
      </c>
      <c r="CE73">
        <v>1</v>
      </c>
      <c r="CF73">
        <v>1</v>
      </c>
      <c r="CG73">
        <v>1</v>
      </c>
      <c r="CH73">
        <v>1</v>
      </c>
      <c r="CI73">
        <v>1</v>
      </c>
      <c r="CJ73">
        <v>1</v>
      </c>
      <c r="CK73">
        <v>1</v>
      </c>
      <c r="CL73">
        <v>1</v>
      </c>
      <c r="CM73">
        <v>1</v>
      </c>
      <c r="CN73">
        <v>1</v>
      </c>
      <c r="CO73">
        <v>1</v>
      </c>
      <c r="CP73">
        <v>0</v>
      </c>
      <c r="CQ73">
        <v>1</v>
      </c>
      <c r="CR73">
        <v>0</v>
      </c>
      <c r="CS73">
        <v>1</v>
      </c>
      <c r="CT73">
        <v>1</v>
      </c>
      <c r="CU73">
        <v>1</v>
      </c>
      <c r="CV73">
        <v>0</v>
      </c>
      <c r="CW73">
        <v>1</v>
      </c>
      <c r="CX73">
        <v>0</v>
      </c>
      <c r="CY73">
        <v>1</v>
      </c>
      <c r="CZ73">
        <v>1</v>
      </c>
      <c r="DA73">
        <v>1</v>
      </c>
      <c r="DB73">
        <v>1</v>
      </c>
      <c r="DC73">
        <v>1</v>
      </c>
      <c r="DD73">
        <v>1</v>
      </c>
      <c r="DE73">
        <v>1</v>
      </c>
      <c r="DF73">
        <v>1</v>
      </c>
      <c r="DG73">
        <v>1</v>
      </c>
      <c r="DH73">
        <v>1</v>
      </c>
      <c r="DI73">
        <v>1</v>
      </c>
      <c r="DJ73">
        <v>1</v>
      </c>
      <c r="DK73">
        <v>1</v>
      </c>
      <c r="DL73">
        <v>1</v>
      </c>
      <c r="DM73">
        <v>1</v>
      </c>
    </row>
    <row r="74" spans="1:118" x14ac:dyDescent="0.25">
      <c r="A74" s="17">
        <v>49</v>
      </c>
      <c r="B74" t="s">
        <v>167</v>
      </c>
      <c r="C74" t="s">
        <v>168</v>
      </c>
      <c r="D74">
        <v>0</v>
      </c>
      <c r="E74">
        <v>0</v>
      </c>
      <c r="F74">
        <v>0</v>
      </c>
      <c r="G74">
        <v>0</v>
      </c>
      <c r="H74">
        <v>0</v>
      </c>
      <c r="I74">
        <v>0</v>
      </c>
      <c r="J74">
        <v>1</v>
      </c>
      <c r="K74">
        <v>1</v>
      </c>
      <c r="L74">
        <v>0</v>
      </c>
      <c r="M74">
        <v>1</v>
      </c>
      <c r="N74">
        <v>1</v>
      </c>
      <c r="O74">
        <v>0</v>
      </c>
      <c r="P74">
        <v>0</v>
      </c>
      <c r="Q74">
        <v>0</v>
      </c>
      <c r="R74">
        <v>1</v>
      </c>
      <c r="S74">
        <v>1</v>
      </c>
      <c r="T74">
        <v>1</v>
      </c>
      <c r="U74">
        <v>1</v>
      </c>
      <c r="V74">
        <v>1</v>
      </c>
      <c r="W74">
        <v>1</v>
      </c>
      <c r="X74">
        <v>0</v>
      </c>
      <c r="Y74">
        <v>1</v>
      </c>
      <c r="Z74">
        <v>1</v>
      </c>
      <c r="AA74">
        <v>1</v>
      </c>
      <c r="AB74">
        <v>1</v>
      </c>
      <c r="AC74">
        <v>1</v>
      </c>
      <c r="AD74">
        <v>0</v>
      </c>
      <c r="AE74">
        <v>1</v>
      </c>
      <c r="AF74">
        <v>1</v>
      </c>
      <c r="AG74">
        <v>1</v>
      </c>
      <c r="AH74">
        <v>1</v>
      </c>
      <c r="AI74">
        <v>0</v>
      </c>
      <c r="AJ74">
        <v>1</v>
      </c>
      <c r="AK74">
        <v>1</v>
      </c>
      <c r="AL74">
        <v>1</v>
      </c>
      <c r="AM74">
        <v>0</v>
      </c>
      <c r="AN74">
        <v>1</v>
      </c>
      <c r="AO74">
        <v>1</v>
      </c>
      <c r="AP74">
        <v>0</v>
      </c>
      <c r="AQ74">
        <v>1</v>
      </c>
      <c r="AR74">
        <v>1</v>
      </c>
      <c r="AS74">
        <v>1</v>
      </c>
      <c r="AT74">
        <v>1</v>
      </c>
      <c r="AU74">
        <v>0</v>
      </c>
      <c r="AV74">
        <v>1</v>
      </c>
      <c r="AW74">
        <v>1</v>
      </c>
      <c r="AX74">
        <v>1</v>
      </c>
      <c r="AY74">
        <v>0</v>
      </c>
      <c r="AZ74">
        <v>0</v>
      </c>
      <c r="BA74">
        <v>1</v>
      </c>
      <c r="BB74">
        <v>0</v>
      </c>
      <c r="BC74">
        <v>0</v>
      </c>
      <c r="BD74">
        <v>1</v>
      </c>
      <c r="BE74">
        <v>0</v>
      </c>
      <c r="BF74">
        <v>0</v>
      </c>
      <c r="BG74">
        <v>0</v>
      </c>
      <c r="BH74">
        <v>1</v>
      </c>
      <c r="BI74">
        <v>1</v>
      </c>
      <c r="BJ74">
        <v>1</v>
      </c>
      <c r="BK74">
        <v>0</v>
      </c>
      <c r="BL74">
        <v>0</v>
      </c>
      <c r="BM74">
        <v>0</v>
      </c>
      <c r="BN74">
        <v>1</v>
      </c>
      <c r="BO74">
        <v>0</v>
      </c>
      <c r="BP74">
        <v>0</v>
      </c>
      <c r="BQ74">
        <v>1</v>
      </c>
      <c r="BR74">
        <v>0</v>
      </c>
      <c r="BS74">
        <v>0</v>
      </c>
      <c r="BT74">
        <v>0</v>
      </c>
      <c r="BU74">
        <v>1</v>
      </c>
      <c r="BV74">
        <v>1</v>
      </c>
      <c r="BW74">
        <v>1</v>
      </c>
      <c r="BX74">
        <v>0</v>
      </c>
      <c r="BY74">
        <v>1</v>
      </c>
      <c r="BZ74">
        <v>0</v>
      </c>
      <c r="CA74">
        <v>1</v>
      </c>
      <c r="CB74">
        <v>1</v>
      </c>
      <c r="CC74">
        <v>1</v>
      </c>
      <c r="CD74">
        <v>1</v>
      </c>
      <c r="CE74">
        <v>1</v>
      </c>
      <c r="CF74">
        <v>1</v>
      </c>
      <c r="CG74">
        <v>1</v>
      </c>
      <c r="CH74">
        <v>1</v>
      </c>
      <c r="CI74">
        <v>1</v>
      </c>
      <c r="CJ74">
        <v>1</v>
      </c>
      <c r="CK74">
        <v>1</v>
      </c>
      <c r="CL74">
        <v>1</v>
      </c>
      <c r="CM74">
        <v>1</v>
      </c>
      <c r="CN74">
        <v>1</v>
      </c>
      <c r="CO74">
        <v>1</v>
      </c>
      <c r="CP74">
        <v>0</v>
      </c>
      <c r="CQ74">
        <v>1</v>
      </c>
      <c r="CR74">
        <v>0</v>
      </c>
      <c r="CS74">
        <v>1</v>
      </c>
      <c r="CT74">
        <v>1</v>
      </c>
      <c r="CU74">
        <v>1</v>
      </c>
      <c r="CV74">
        <v>0</v>
      </c>
      <c r="CW74">
        <v>1</v>
      </c>
      <c r="CX74">
        <v>0</v>
      </c>
      <c r="CY74">
        <v>1</v>
      </c>
      <c r="CZ74">
        <v>1</v>
      </c>
      <c r="DA74">
        <v>1</v>
      </c>
      <c r="DB74">
        <v>1</v>
      </c>
      <c r="DC74">
        <v>1</v>
      </c>
      <c r="DD74">
        <v>1</v>
      </c>
      <c r="DE74">
        <v>1</v>
      </c>
      <c r="DF74">
        <v>1</v>
      </c>
      <c r="DG74">
        <v>1</v>
      </c>
      <c r="DH74">
        <v>1</v>
      </c>
      <c r="DI74">
        <v>1</v>
      </c>
      <c r="DJ74">
        <v>1</v>
      </c>
      <c r="DK74">
        <v>1</v>
      </c>
      <c r="DL74">
        <v>1</v>
      </c>
      <c r="DM74">
        <v>1</v>
      </c>
    </row>
    <row r="75" spans="1:118" x14ac:dyDescent="0.25">
      <c r="A75" s="17">
        <v>50</v>
      </c>
      <c r="B75" t="s">
        <v>169</v>
      </c>
      <c r="C75" t="s">
        <v>170</v>
      </c>
      <c r="D75">
        <v>0</v>
      </c>
      <c r="E75">
        <v>0</v>
      </c>
      <c r="F75">
        <v>1</v>
      </c>
      <c r="G75">
        <v>1</v>
      </c>
      <c r="H75">
        <v>1</v>
      </c>
      <c r="I75">
        <v>1</v>
      </c>
      <c r="J75">
        <v>0</v>
      </c>
      <c r="K75">
        <v>0</v>
      </c>
      <c r="L75">
        <v>0</v>
      </c>
      <c r="M75">
        <v>0</v>
      </c>
      <c r="N75">
        <v>1</v>
      </c>
      <c r="O75">
        <v>0</v>
      </c>
      <c r="P75">
        <v>0</v>
      </c>
      <c r="Q75">
        <v>0</v>
      </c>
      <c r="R75">
        <v>1</v>
      </c>
      <c r="S75">
        <v>1</v>
      </c>
      <c r="T75">
        <v>1</v>
      </c>
      <c r="U75">
        <v>1</v>
      </c>
      <c r="V75">
        <v>0</v>
      </c>
      <c r="W75">
        <v>0</v>
      </c>
      <c r="X75">
        <v>0</v>
      </c>
      <c r="Y75">
        <v>0</v>
      </c>
      <c r="Z75">
        <v>1</v>
      </c>
      <c r="AA75">
        <v>0</v>
      </c>
      <c r="AB75">
        <v>0</v>
      </c>
      <c r="AC75">
        <v>0</v>
      </c>
      <c r="AD75">
        <v>0</v>
      </c>
      <c r="AE75">
        <v>0</v>
      </c>
      <c r="AF75">
        <v>1</v>
      </c>
      <c r="AG75">
        <v>0</v>
      </c>
      <c r="AH75">
        <v>1</v>
      </c>
      <c r="AI75">
        <v>0</v>
      </c>
      <c r="AJ75">
        <v>1</v>
      </c>
      <c r="AK75">
        <v>0</v>
      </c>
      <c r="AL75">
        <v>0</v>
      </c>
      <c r="AM75">
        <v>0</v>
      </c>
      <c r="AN75">
        <v>0</v>
      </c>
      <c r="AO75">
        <v>0</v>
      </c>
      <c r="AP75">
        <v>0</v>
      </c>
      <c r="AQ75">
        <v>0</v>
      </c>
      <c r="AR75">
        <v>1</v>
      </c>
      <c r="AS75">
        <v>0</v>
      </c>
      <c r="AT75">
        <v>1</v>
      </c>
      <c r="AU75">
        <v>0</v>
      </c>
      <c r="AV75">
        <v>1</v>
      </c>
      <c r="AW75">
        <v>1</v>
      </c>
      <c r="AX75">
        <v>1</v>
      </c>
      <c r="AY75">
        <v>0</v>
      </c>
      <c r="AZ75">
        <v>0</v>
      </c>
      <c r="BA75">
        <v>0</v>
      </c>
      <c r="BB75">
        <v>0</v>
      </c>
      <c r="BC75">
        <v>0</v>
      </c>
      <c r="BD75">
        <v>1</v>
      </c>
      <c r="BE75">
        <v>0</v>
      </c>
      <c r="BF75">
        <v>0</v>
      </c>
      <c r="BG75">
        <v>1</v>
      </c>
      <c r="BH75">
        <v>1</v>
      </c>
      <c r="BI75">
        <v>1</v>
      </c>
      <c r="BJ75">
        <v>1</v>
      </c>
      <c r="BK75">
        <v>0</v>
      </c>
      <c r="BL75">
        <v>0</v>
      </c>
      <c r="BM75">
        <v>0</v>
      </c>
      <c r="BN75">
        <v>0</v>
      </c>
      <c r="BO75">
        <v>0</v>
      </c>
      <c r="BP75">
        <v>0</v>
      </c>
      <c r="BQ75">
        <v>1</v>
      </c>
      <c r="BR75">
        <v>0</v>
      </c>
      <c r="BS75">
        <v>0</v>
      </c>
      <c r="BT75">
        <v>1</v>
      </c>
      <c r="BU75">
        <v>1</v>
      </c>
      <c r="BV75">
        <v>1</v>
      </c>
      <c r="BW75">
        <v>1</v>
      </c>
      <c r="BX75">
        <v>1</v>
      </c>
      <c r="BY75">
        <v>0</v>
      </c>
      <c r="BZ75">
        <v>1</v>
      </c>
      <c r="CA75">
        <v>1</v>
      </c>
      <c r="CB75">
        <v>1</v>
      </c>
      <c r="CC75">
        <v>1</v>
      </c>
      <c r="CD75">
        <v>1</v>
      </c>
      <c r="CE75">
        <v>1</v>
      </c>
      <c r="CF75">
        <v>1</v>
      </c>
      <c r="CG75">
        <v>1</v>
      </c>
      <c r="CH75">
        <v>1</v>
      </c>
      <c r="CI75">
        <v>1</v>
      </c>
      <c r="CJ75">
        <v>1</v>
      </c>
      <c r="CK75">
        <v>1</v>
      </c>
      <c r="CL75">
        <v>1</v>
      </c>
      <c r="CM75">
        <v>1</v>
      </c>
      <c r="CN75">
        <v>1</v>
      </c>
      <c r="CO75">
        <v>1</v>
      </c>
      <c r="CP75">
        <v>1</v>
      </c>
      <c r="CQ75">
        <v>0</v>
      </c>
      <c r="CR75">
        <v>1</v>
      </c>
      <c r="CS75">
        <v>1</v>
      </c>
      <c r="CT75">
        <v>1</v>
      </c>
      <c r="CU75">
        <v>1</v>
      </c>
      <c r="CV75">
        <v>1</v>
      </c>
      <c r="CW75">
        <v>0</v>
      </c>
      <c r="CX75">
        <v>1</v>
      </c>
      <c r="CY75">
        <v>1</v>
      </c>
      <c r="CZ75">
        <v>1</v>
      </c>
      <c r="DA75">
        <v>1</v>
      </c>
      <c r="DB75">
        <v>1</v>
      </c>
      <c r="DC75">
        <v>1</v>
      </c>
      <c r="DD75">
        <v>1</v>
      </c>
      <c r="DE75">
        <v>1</v>
      </c>
      <c r="DF75">
        <v>1</v>
      </c>
      <c r="DG75">
        <v>1</v>
      </c>
      <c r="DH75">
        <v>1</v>
      </c>
      <c r="DI75">
        <v>1</v>
      </c>
      <c r="DJ75">
        <v>1</v>
      </c>
      <c r="DK75">
        <v>1</v>
      </c>
      <c r="DL75">
        <v>1</v>
      </c>
      <c r="DM75">
        <v>1</v>
      </c>
    </row>
    <row r="76" spans="1:118" x14ac:dyDescent="0.25">
      <c r="A76" s="17">
        <v>51</v>
      </c>
      <c r="B76" t="s">
        <v>171</v>
      </c>
      <c r="C76" t="s">
        <v>172</v>
      </c>
      <c r="D76">
        <v>1</v>
      </c>
      <c r="E76">
        <v>1</v>
      </c>
      <c r="F76">
        <v>0</v>
      </c>
      <c r="G76">
        <v>0</v>
      </c>
      <c r="H76">
        <v>1</v>
      </c>
      <c r="I76">
        <v>0</v>
      </c>
      <c r="J76">
        <v>0</v>
      </c>
      <c r="K76">
        <v>1</v>
      </c>
      <c r="L76">
        <v>1</v>
      </c>
      <c r="M76">
        <v>1</v>
      </c>
      <c r="N76">
        <v>1</v>
      </c>
      <c r="O76">
        <v>0</v>
      </c>
      <c r="P76">
        <v>0</v>
      </c>
      <c r="Q76">
        <v>0</v>
      </c>
      <c r="R76">
        <v>1</v>
      </c>
      <c r="S76">
        <v>0</v>
      </c>
      <c r="T76">
        <v>1</v>
      </c>
      <c r="U76">
        <v>1</v>
      </c>
      <c r="V76">
        <v>0</v>
      </c>
      <c r="W76">
        <v>1</v>
      </c>
      <c r="X76">
        <v>1</v>
      </c>
      <c r="Y76">
        <v>1</v>
      </c>
      <c r="Z76">
        <v>1</v>
      </c>
      <c r="AA76">
        <v>0</v>
      </c>
      <c r="AB76">
        <v>0</v>
      </c>
      <c r="AC76">
        <v>1</v>
      </c>
      <c r="AD76">
        <v>1</v>
      </c>
      <c r="AE76">
        <v>1</v>
      </c>
      <c r="AF76">
        <v>1</v>
      </c>
      <c r="AG76">
        <v>0</v>
      </c>
      <c r="AH76">
        <v>0</v>
      </c>
      <c r="AI76">
        <v>0</v>
      </c>
      <c r="AJ76">
        <v>1</v>
      </c>
      <c r="AK76">
        <v>0</v>
      </c>
      <c r="AL76">
        <v>1</v>
      </c>
      <c r="AM76">
        <v>1</v>
      </c>
      <c r="AN76">
        <v>0</v>
      </c>
      <c r="AO76">
        <v>1</v>
      </c>
      <c r="AP76">
        <v>1</v>
      </c>
      <c r="AQ76">
        <v>1</v>
      </c>
      <c r="AR76">
        <v>1</v>
      </c>
      <c r="AS76">
        <v>0</v>
      </c>
      <c r="AT76">
        <v>0</v>
      </c>
      <c r="AU76">
        <v>0</v>
      </c>
      <c r="AV76">
        <v>1</v>
      </c>
      <c r="AW76">
        <v>0</v>
      </c>
      <c r="AX76">
        <v>1</v>
      </c>
      <c r="AY76">
        <v>0</v>
      </c>
      <c r="AZ76">
        <v>0</v>
      </c>
      <c r="BA76">
        <v>0</v>
      </c>
      <c r="BB76">
        <v>0</v>
      </c>
      <c r="BC76">
        <v>0</v>
      </c>
      <c r="BD76">
        <v>1</v>
      </c>
      <c r="BE76">
        <v>0</v>
      </c>
      <c r="BF76">
        <v>0</v>
      </c>
      <c r="BG76">
        <v>0</v>
      </c>
      <c r="BH76">
        <v>1</v>
      </c>
      <c r="BI76">
        <v>1</v>
      </c>
      <c r="BJ76">
        <v>1</v>
      </c>
      <c r="BK76">
        <v>0</v>
      </c>
      <c r="BL76">
        <v>0</v>
      </c>
      <c r="BM76">
        <v>0</v>
      </c>
      <c r="BN76">
        <v>0</v>
      </c>
      <c r="BO76">
        <v>0</v>
      </c>
      <c r="BP76">
        <v>0</v>
      </c>
      <c r="BQ76">
        <v>1</v>
      </c>
      <c r="BR76">
        <v>0</v>
      </c>
      <c r="BS76">
        <v>0</v>
      </c>
      <c r="BT76">
        <v>0</v>
      </c>
      <c r="BU76">
        <v>1</v>
      </c>
      <c r="BV76">
        <v>1</v>
      </c>
      <c r="BW76">
        <v>1</v>
      </c>
      <c r="BX76">
        <v>0</v>
      </c>
      <c r="BY76">
        <v>1</v>
      </c>
      <c r="BZ76">
        <v>0</v>
      </c>
      <c r="CA76">
        <v>1</v>
      </c>
      <c r="CB76">
        <v>1</v>
      </c>
      <c r="CC76">
        <v>1</v>
      </c>
      <c r="CD76">
        <v>1</v>
      </c>
      <c r="CE76">
        <v>1</v>
      </c>
      <c r="CF76">
        <v>1</v>
      </c>
      <c r="CG76">
        <v>1</v>
      </c>
      <c r="CH76">
        <v>1</v>
      </c>
      <c r="CI76">
        <v>1</v>
      </c>
      <c r="CJ76">
        <v>1</v>
      </c>
      <c r="CK76">
        <v>1</v>
      </c>
      <c r="CL76">
        <v>1</v>
      </c>
      <c r="CM76">
        <v>1</v>
      </c>
      <c r="CN76">
        <v>1</v>
      </c>
      <c r="CO76">
        <v>1</v>
      </c>
      <c r="CP76">
        <v>0</v>
      </c>
      <c r="CQ76">
        <v>1</v>
      </c>
      <c r="CR76">
        <v>0</v>
      </c>
      <c r="CS76">
        <v>1</v>
      </c>
      <c r="CT76">
        <v>1</v>
      </c>
      <c r="CU76">
        <v>1</v>
      </c>
      <c r="CV76">
        <v>0</v>
      </c>
      <c r="CW76">
        <v>1</v>
      </c>
      <c r="CX76">
        <v>0</v>
      </c>
      <c r="CY76">
        <v>1</v>
      </c>
      <c r="CZ76">
        <v>1</v>
      </c>
      <c r="DA76">
        <v>1</v>
      </c>
      <c r="DB76">
        <v>1</v>
      </c>
      <c r="DC76">
        <v>1</v>
      </c>
      <c r="DD76">
        <v>1</v>
      </c>
      <c r="DE76">
        <v>1</v>
      </c>
      <c r="DF76">
        <v>1</v>
      </c>
      <c r="DG76">
        <v>1</v>
      </c>
      <c r="DH76">
        <v>1</v>
      </c>
      <c r="DI76">
        <v>1</v>
      </c>
      <c r="DJ76">
        <v>1</v>
      </c>
      <c r="DK76">
        <v>1</v>
      </c>
      <c r="DL76">
        <v>1</v>
      </c>
      <c r="DM76">
        <v>1</v>
      </c>
    </row>
    <row r="77" spans="1:118" s="26" customFormat="1" x14ac:dyDescent="0.25">
      <c r="A77" s="29" t="s">
        <v>173</v>
      </c>
      <c r="DN77" s="30"/>
    </row>
    <row r="78" spans="1:118" x14ac:dyDescent="0.25">
      <c r="A78" s="17">
        <v>52</v>
      </c>
      <c r="B78" t="s">
        <v>174</v>
      </c>
      <c r="C78" t="s">
        <v>175</v>
      </c>
      <c r="D78">
        <v>1</v>
      </c>
      <c r="E78">
        <v>1</v>
      </c>
      <c r="F78">
        <v>1</v>
      </c>
      <c r="G78">
        <v>1</v>
      </c>
      <c r="H78">
        <v>1</v>
      </c>
      <c r="I78">
        <v>1</v>
      </c>
      <c r="J78">
        <v>1</v>
      </c>
      <c r="K78">
        <v>1</v>
      </c>
      <c r="L78">
        <v>1</v>
      </c>
      <c r="M78">
        <v>1</v>
      </c>
      <c r="N78">
        <v>1</v>
      </c>
      <c r="O78">
        <v>1</v>
      </c>
      <c r="P78">
        <v>1</v>
      </c>
      <c r="Q78">
        <v>1</v>
      </c>
      <c r="R78">
        <v>1</v>
      </c>
      <c r="S78">
        <v>1</v>
      </c>
      <c r="T78">
        <v>1</v>
      </c>
      <c r="U78">
        <v>1</v>
      </c>
      <c r="V78">
        <v>1</v>
      </c>
      <c r="W78">
        <v>1</v>
      </c>
      <c r="X78">
        <v>1</v>
      </c>
      <c r="Y78">
        <v>1</v>
      </c>
      <c r="Z78">
        <v>1</v>
      </c>
      <c r="AA78">
        <v>1</v>
      </c>
      <c r="AB78">
        <v>1</v>
      </c>
      <c r="AC78">
        <v>1</v>
      </c>
      <c r="AD78">
        <v>1</v>
      </c>
      <c r="AE78">
        <v>1</v>
      </c>
      <c r="AF78">
        <v>1</v>
      </c>
      <c r="AG78">
        <v>1</v>
      </c>
      <c r="AH78">
        <v>1</v>
      </c>
      <c r="AI78">
        <v>1</v>
      </c>
      <c r="AJ78">
        <v>1</v>
      </c>
      <c r="AK78">
        <v>1</v>
      </c>
      <c r="AL78">
        <v>1</v>
      </c>
      <c r="AM78">
        <v>1</v>
      </c>
      <c r="AN78">
        <v>1</v>
      </c>
      <c r="AO78">
        <v>1</v>
      </c>
      <c r="AP78">
        <v>1</v>
      </c>
      <c r="AQ78">
        <v>1</v>
      </c>
      <c r="AR78">
        <v>1</v>
      </c>
      <c r="AS78">
        <v>1</v>
      </c>
      <c r="AT78">
        <v>1</v>
      </c>
      <c r="AU78">
        <v>1</v>
      </c>
      <c r="AV78">
        <v>1</v>
      </c>
      <c r="AW78">
        <v>1</v>
      </c>
      <c r="AX78">
        <v>1</v>
      </c>
      <c r="AY78">
        <v>0</v>
      </c>
      <c r="AZ78">
        <v>0</v>
      </c>
      <c r="BA78">
        <v>0</v>
      </c>
      <c r="BB78">
        <v>0</v>
      </c>
      <c r="BC78">
        <v>0</v>
      </c>
      <c r="BD78">
        <v>1</v>
      </c>
      <c r="BE78">
        <v>0</v>
      </c>
      <c r="BF78">
        <v>0</v>
      </c>
      <c r="BG78">
        <v>1</v>
      </c>
      <c r="BH78">
        <v>0</v>
      </c>
      <c r="BI78">
        <v>1</v>
      </c>
      <c r="BJ78">
        <v>1</v>
      </c>
      <c r="BK78">
        <v>0</v>
      </c>
      <c r="BL78">
        <v>0</v>
      </c>
      <c r="BM78">
        <v>0</v>
      </c>
      <c r="BN78">
        <v>0</v>
      </c>
      <c r="BO78">
        <v>0</v>
      </c>
      <c r="BP78">
        <v>0</v>
      </c>
      <c r="BQ78">
        <v>1</v>
      </c>
      <c r="BR78">
        <v>0</v>
      </c>
      <c r="BS78">
        <v>0</v>
      </c>
      <c r="BT78">
        <v>1</v>
      </c>
      <c r="BU78">
        <v>0</v>
      </c>
      <c r="BV78">
        <v>1</v>
      </c>
      <c r="BW78">
        <v>1</v>
      </c>
      <c r="BX78">
        <v>0</v>
      </c>
      <c r="BY78">
        <v>0</v>
      </c>
      <c r="BZ78">
        <v>1</v>
      </c>
      <c r="CA78">
        <v>0</v>
      </c>
      <c r="CB78">
        <v>1</v>
      </c>
      <c r="CC78">
        <v>1</v>
      </c>
      <c r="CD78">
        <v>1</v>
      </c>
      <c r="CE78">
        <v>1</v>
      </c>
      <c r="CF78">
        <v>1</v>
      </c>
      <c r="CG78">
        <v>1</v>
      </c>
      <c r="CH78">
        <v>1</v>
      </c>
      <c r="CI78">
        <v>1</v>
      </c>
      <c r="CJ78">
        <v>1</v>
      </c>
      <c r="CK78">
        <v>1</v>
      </c>
      <c r="CL78">
        <v>1</v>
      </c>
      <c r="CM78">
        <v>1</v>
      </c>
      <c r="CN78">
        <v>1</v>
      </c>
      <c r="CO78">
        <v>1</v>
      </c>
      <c r="CP78">
        <v>0</v>
      </c>
      <c r="CQ78">
        <v>0</v>
      </c>
      <c r="CR78">
        <v>1</v>
      </c>
      <c r="CS78">
        <v>0</v>
      </c>
      <c r="CT78">
        <v>1</v>
      </c>
      <c r="CU78">
        <v>1</v>
      </c>
      <c r="CV78">
        <v>0</v>
      </c>
      <c r="CW78">
        <v>0</v>
      </c>
      <c r="CX78">
        <v>1</v>
      </c>
      <c r="CY78">
        <v>0</v>
      </c>
      <c r="CZ78">
        <v>1</v>
      </c>
      <c r="DA78">
        <v>1</v>
      </c>
      <c r="DB78">
        <v>1</v>
      </c>
      <c r="DC78">
        <v>1</v>
      </c>
      <c r="DD78">
        <v>1</v>
      </c>
      <c r="DE78">
        <v>1</v>
      </c>
      <c r="DF78">
        <v>1</v>
      </c>
      <c r="DG78">
        <v>1</v>
      </c>
      <c r="DH78">
        <v>1</v>
      </c>
      <c r="DI78">
        <v>1</v>
      </c>
      <c r="DJ78">
        <v>1</v>
      </c>
      <c r="DK78">
        <v>1</v>
      </c>
      <c r="DL78">
        <v>1</v>
      </c>
      <c r="DM78">
        <v>1</v>
      </c>
    </row>
    <row r="79" spans="1:118" x14ac:dyDescent="0.25">
      <c r="A79" s="17">
        <v>53</v>
      </c>
      <c r="B79" t="s">
        <v>176</v>
      </c>
      <c r="C79" t="s">
        <v>177</v>
      </c>
      <c r="D79">
        <v>1</v>
      </c>
      <c r="E79">
        <v>0</v>
      </c>
      <c r="F79">
        <v>1</v>
      </c>
      <c r="G79">
        <v>1</v>
      </c>
      <c r="H79">
        <v>0</v>
      </c>
      <c r="I79">
        <v>0</v>
      </c>
      <c r="J79">
        <v>0</v>
      </c>
      <c r="K79">
        <v>1</v>
      </c>
      <c r="L79">
        <v>1</v>
      </c>
      <c r="M79">
        <v>0</v>
      </c>
      <c r="N79">
        <v>1</v>
      </c>
      <c r="O79">
        <v>0</v>
      </c>
      <c r="P79">
        <v>0</v>
      </c>
      <c r="Q79">
        <v>0</v>
      </c>
      <c r="R79">
        <v>0</v>
      </c>
      <c r="S79">
        <v>0</v>
      </c>
      <c r="T79">
        <v>0</v>
      </c>
      <c r="U79">
        <v>1</v>
      </c>
      <c r="V79">
        <v>0</v>
      </c>
      <c r="W79">
        <v>1</v>
      </c>
      <c r="X79">
        <v>1</v>
      </c>
      <c r="Y79">
        <v>0</v>
      </c>
      <c r="Z79">
        <v>1</v>
      </c>
      <c r="AA79">
        <v>0</v>
      </c>
      <c r="AB79">
        <v>0</v>
      </c>
      <c r="AC79">
        <v>1</v>
      </c>
      <c r="AD79">
        <v>1</v>
      </c>
      <c r="AE79">
        <v>0</v>
      </c>
      <c r="AF79">
        <v>1</v>
      </c>
      <c r="AG79">
        <v>0</v>
      </c>
      <c r="AH79">
        <v>0</v>
      </c>
      <c r="AI79">
        <v>0</v>
      </c>
      <c r="AJ79">
        <v>0</v>
      </c>
      <c r="AK79">
        <v>0</v>
      </c>
      <c r="AL79">
        <v>1</v>
      </c>
      <c r="AM79">
        <v>1</v>
      </c>
      <c r="AN79">
        <v>0</v>
      </c>
      <c r="AO79">
        <v>1</v>
      </c>
      <c r="AP79">
        <v>1</v>
      </c>
      <c r="AQ79">
        <v>0</v>
      </c>
      <c r="AR79">
        <v>1</v>
      </c>
      <c r="AS79">
        <v>0</v>
      </c>
      <c r="AT79">
        <v>0</v>
      </c>
      <c r="AU79">
        <v>0</v>
      </c>
      <c r="AV79">
        <v>0</v>
      </c>
      <c r="AW79">
        <v>0</v>
      </c>
      <c r="AX79">
        <v>0</v>
      </c>
      <c r="AY79">
        <v>0</v>
      </c>
      <c r="AZ79">
        <v>0</v>
      </c>
      <c r="BA79">
        <v>0</v>
      </c>
      <c r="BB79">
        <v>0</v>
      </c>
      <c r="BC79">
        <v>0</v>
      </c>
      <c r="BD79">
        <v>0</v>
      </c>
      <c r="BE79">
        <v>0</v>
      </c>
      <c r="BF79">
        <v>0</v>
      </c>
      <c r="BG79">
        <v>0</v>
      </c>
      <c r="BH79">
        <v>0</v>
      </c>
      <c r="BI79">
        <v>0</v>
      </c>
      <c r="BJ79">
        <v>1</v>
      </c>
      <c r="BK79">
        <v>0</v>
      </c>
      <c r="BL79">
        <v>0</v>
      </c>
      <c r="BM79">
        <v>0</v>
      </c>
      <c r="BN79">
        <v>0</v>
      </c>
      <c r="BO79">
        <v>0</v>
      </c>
      <c r="BP79">
        <v>0</v>
      </c>
      <c r="BQ79">
        <v>0</v>
      </c>
      <c r="BR79">
        <v>0</v>
      </c>
      <c r="BS79">
        <v>0</v>
      </c>
      <c r="BT79">
        <v>0</v>
      </c>
      <c r="BU79">
        <v>0</v>
      </c>
      <c r="BV79">
        <v>0</v>
      </c>
      <c r="BW79">
        <v>1</v>
      </c>
      <c r="BX79">
        <v>0</v>
      </c>
      <c r="BY79">
        <v>0</v>
      </c>
      <c r="BZ79">
        <v>0</v>
      </c>
      <c r="CA79">
        <v>0</v>
      </c>
      <c r="CB79">
        <v>0</v>
      </c>
      <c r="CC79">
        <v>1</v>
      </c>
      <c r="CD79">
        <v>1</v>
      </c>
      <c r="CE79">
        <v>1</v>
      </c>
      <c r="CF79">
        <v>1</v>
      </c>
      <c r="CG79">
        <v>1</v>
      </c>
      <c r="CH79">
        <v>1</v>
      </c>
      <c r="CI79">
        <v>1</v>
      </c>
      <c r="CJ79">
        <v>1</v>
      </c>
      <c r="CK79">
        <v>1</v>
      </c>
      <c r="CL79">
        <v>1</v>
      </c>
      <c r="CM79">
        <v>1</v>
      </c>
      <c r="CN79">
        <v>1</v>
      </c>
      <c r="CO79">
        <v>1</v>
      </c>
      <c r="CP79">
        <v>0</v>
      </c>
      <c r="CQ79">
        <v>0</v>
      </c>
      <c r="CR79">
        <v>0</v>
      </c>
      <c r="CS79">
        <v>0</v>
      </c>
      <c r="CT79">
        <v>0</v>
      </c>
      <c r="CU79">
        <v>1</v>
      </c>
      <c r="CV79">
        <v>0</v>
      </c>
      <c r="CW79">
        <v>0</v>
      </c>
      <c r="CX79">
        <v>0</v>
      </c>
      <c r="CY79">
        <v>0</v>
      </c>
      <c r="CZ79">
        <v>0</v>
      </c>
      <c r="DA79">
        <v>1</v>
      </c>
      <c r="DB79">
        <v>1</v>
      </c>
      <c r="DC79">
        <v>1</v>
      </c>
      <c r="DD79">
        <v>1</v>
      </c>
      <c r="DE79">
        <v>1</v>
      </c>
      <c r="DF79">
        <v>1</v>
      </c>
      <c r="DG79">
        <v>1</v>
      </c>
      <c r="DH79">
        <v>1</v>
      </c>
      <c r="DI79">
        <v>1</v>
      </c>
      <c r="DJ79">
        <v>1</v>
      </c>
      <c r="DK79">
        <v>1</v>
      </c>
      <c r="DL79">
        <v>1</v>
      </c>
      <c r="DM79">
        <v>1</v>
      </c>
    </row>
    <row r="80" spans="1:118" x14ac:dyDescent="0.25">
      <c r="A80" s="17">
        <v>54</v>
      </c>
      <c r="B80" t="s">
        <v>178</v>
      </c>
      <c r="C80" t="s">
        <v>179</v>
      </c>
      <c r="D80">
        <v>1</v>
      </c>
      <c r="E80">
        <v>1</v>
      </c>
      <c r="F80">
        <v>0</v>
      </c>
      <c r="G80">
        <v>1</v>
      </c>
      <c r="H80">
        <v>1</v>
      </c>
      <c r="I80">
        <v>0</v>
      </c>
      <c r="J80">
        <v>1</v>
      </c>
      <c r="K80">
        <v>1</v>
      </c>
      <c r="L80">
        <v>1</v>
      </c>
      <c r="M80">
        <v>0</v>
      </c>
      <c r="N80">
        <v>1</v>
      </c>
      <c r="O80">
        <v>1</v>
      </c>
      <c r="P80">
        <v>1</v>
      </c>
      <c r="Q80">
        <v>0</v>
      </c>
      <c r="R80">
        <v>0</v>
      </c>
      <c r="S80">
        <v>0</v>
      </c>
      <c r="T80">
        <v>1</v>
      </c>
      <c r="U80">
        <v>1</v>
      </c>
      <c r="V80">
        <v>1</v>
      </c>
      <c r="W80">
        <v>1</v>
      </c>
      <c r="X80">
        <v>1</v>
      </c>
      <c r="Y80">
        <v>0</v>
      </c>
      <c r="Z80">
        <v>1</v>
      </c>
      <c r="AA80">
        <v>1</v>
      </c>
      <c r="AB80">
        <v>1</v>
      </c>
      <c r="AC80">
        <v>1</v>
      </c>
      <c r="AD80">
        <v>1</v>
      </c>
      <c r="AE80">
        <v>0</v>
      </c>
      <c r="AF80">
        <v>1</v>
      </c>
      <c r="AG80">
        <v>1</v>
      </c>
      <c r="AH80">
        <v>1</v>
      </c>
      <c r="AI80">
        <v>0</v>
      </c>
      <c r="AJ80">
        <v>0</v>
      </c>
      <c r="AK80">
        <v>1</v>
      </c>
      <c r="AL80">
        <v>1</v>
      </c>
      <c r="AM80">
        <v>1</v>
      </c>
      <c r="AN80">
        <v>1</v>
      </c>
      <c r="AO80">
        <v>1</v>
      </c>
      <c r="AP80">
        <v>1</v>
      </c>
      <c r="AQ80">
        <v>0</v>
      </c>
      <c r="AR80">
        <v>1</v>
      </c>
      <c r="AS80">
        <v>1</v>
      </c>
      <c r="AT80">
        <v>1</v>
      </c>
      <c r="AU80">
        <v>0</v>
      </c>
      <c r="AV80">
        <v>0</v>
      </c>
      <c r="AW80">
        <v>0</v>
      </c>
      <c r="AX80">
        <v>1</v>
      </c>
      <c r="AY80">
        <v>0</v>
      </c>
      <c r="AZ80">
        <v>0</v>
      </c>
      <c r="BA80">
        <v>0</v>
      </c>
      <c r="BB80">
        <v>0</v>
      </c>
      <c r="BC80">
        <v>1</v>
      </c>
      <c r="BD80">
        <v>0</v>
      </c>
      <c r="BE80">
        <v>0</v>
      </c>
      <c r="BF80">
        <v>0</v>
      </c>
      <c r="BG80">
        <v>0</v>
      </c>
      <c r="BH80">
        <v>0</v>
      </c>
      <c r="BI80">
        <v>1</v>
      </c>
      <c r="BJ80">
        <v>1</v>
      </c>
      <c r="BK80">
        <v>0</v>
      </c>
      <c r="BL80">
        <v>0</v>
      </c>
      <c r="BM80">
        <v>0</v>
      </c>
      <c r="BN80">
        <v>0</v>
      </c>
      <c r="BO80">
        <v>0</v>
      </c>
      <c r="BP80">
        <v>1</v>
      </c>
      <c r="BQ80">
        <v>0</v>
      </c>
      <c r="BR80">
        <v>0</v>
      </c>
      <c r="BS80">
        <v>0</v>
      </c>
      <c r="BT80">
        <v>0</v>
      </c>
      <c r="BU80">
        <v>0</v>
      </c>
      <c r="BV80">
        <v>1</v>
      </c>
      <c r="BW80">
        <v>1</v>
      </c>
      <c r="BX80">
        <v>0</v>
      </c>
      <c r="BY80">
        <v>0</v>
      </c>
      <c r="BZ80">
        <v>0</v>
      </c>
      <c r="CA80">
        <v>0</v>
      </c>
      <c r="CB80">
        <v>1</v>
      </c>
      <c r="CC80">
        <v>1</v>
      </c>
      <c r="CD80">
        <v>1</v>
      </c>
      <c r="CE80">
        <v>1</v>
      </c>
      <c r="CF80">
        <v>1</v>
      </c>
      <c r="CG80">
        <v>1</v>
      </c>
      <c r="CH80">
        <v>1</v>
      </c>
      <c r="CI80">
        <v>1</v>
      </c>
      <c r="CJ80">
        <v>1</v>
      </c>
      <c r="CK80">
        <v>1</v>
      </c>
      <c r="CL80">
        <v>1</v>
      </c>
      <c r="CM80">
        <v>1</v>
      </c>
      <c r="CN80">
        <v>1</v>
      </c>
      <c r="CO80">
        <v>1</v>
      </c>
      <c r="CP80">
        <v>0</v>
      </c>
      <c r="CQ80">
        <v>0</v>
      </c>
      <c r="CR80">
        <v>0</v>
      </c>
      <c r="CS80">
        <v>0</v>
      </c>
      <c r="CT80">
        <v>1</v>
      </c>
      <c r="CU80">
        <v>1</v>
      </c>
      <c r="CV80">
        <v>0</v>
      </c>
      <c r="CW80">
        <v>0</v>
      </c>
      <c r="CX80">
        <v>0</v>
      </c>
      <c r="CY80">
        <v>0</v>
      </c>
      <c r="CZ80">
        <v>1</v>
      </c>
      <c r="DA80">
        <v>1</v>
      </c>
      <c r="DB80">
        <v>1</v>
      </c>
      <c r="DC80">
        <v>1</v>
      </c>
      <c r="DD80">
        <v>1</v>
      </c>
      <c r="DE80">
        <v>1</v>
      </c>
      <c r="DF80">
        <v>1</v>
      </c>
      <c r="DG80">
        <v>1</v>
      </c>
      <c r="DH80">
        <v>1</v>
      </c>
      <c r="DI80">
        <v>1</v>
      </c>
      <c r="DJ80">
        <v>1</v>
      </c>
      <c r="DK80">
        <v>1</v>
      </c>
      <c r="DL80">
        <v>1</v>
      </c>
      <c r="DM80">
        <v>1</v>
      </c>
    </row>
    <row r="81" spans="1:118" s="26" customFormat="1" x14ac:dyDescent="0.25">
      <c r="A81" s="29" t="s">
        <v>180</v>
      </c>
      <c r="DN81" s="30"/>
    </row>
    <row r="82" spans="1:118" x14ac:dyDescent="0.25">
      <c r="A82" s="17">
        <v>55</v>
      </c>
      <c r="B82" t="s">
        <v>181</v>
      </c>
      <c r="C82" t="s">
        <v>182</v>
      </c>
      <c r="D82">
        <v>1</v>
      </c>
      <c r="E82">
        <v>0</v>
      </c>
      <c r="F82">
        <v>0</v>
      </c>
      <c r="G82">
        <v>0</v>
      </c>
      <c r="H82">
        <v>0</v>
      </c>
      <c r="I82">
        <v>0</v>
      </c>
      <c r="J82">
        <v>0</v>
      </c>
      <c r="K82">
        <v>0</v>
      </c>
      <c r="L82">
        <v>0</v>
      </c>
      <c r="M82">
        <v>0</v>
      </c>
      <c r="N82">
        <v>0</v>
      </c>
      <c r="O82">
        <v>0</v>
      </c>
      <c r="P82">
        <v>0</v>
      </c>
      <c r="Q82">
        <v>0</v>
      </c>
      <c r="R82">
        <v>0</v>
      </c>
      <c r="S82">
        <v>0</v>
      </c>
      <c r="T82">
        <v>0</v>
      </c>
      <c r="U82">
        <v>0</v>
      </c>
      <c r="V82">
        <v>0</v>
      </c>
      <c r="W82">
        <v>0</v>
      </c>
      <c r="X82">
        <v>0</v>
      </c>
      <c r="Y82">
        <v>0</v>
      </c>
      <c r="Z82">
        <v>0</v>
      </c>
      <c r="AA82">
        <v>0</v>
      </c>
      <c r="AB82">
        <v>0</v>
      </c>
      <c r="AC82">
        <v>0</v>
      </c>
      <c r="AD82">
        <v>0</v>
      </c>
      <c r="AE82">
        <v>0</v>
      </c>
      <c r="AF82">
        <v>0</v>
      </c>
      <c r="AG82">
        <v>0</v>
      </c>
      <c r="AH82">
        <v>0</v>
      </c>
      <c r="AI82">
        <v>0</v>
      </c>
      <c r="AJ82">
        <v>0</v>
      </c>
      <c r="AK82">
        <v>0</v>
      </c>
      <c r="AL82">
        <v>0</v>
      </c>
      <c r="AM82">
        <v>0</v>
      </c>
      <c r="AN82">
        <v>0</v>
      </c>
      <c r="AO82">
        <v>0</v>
      </c>
      <c r="AP82">
        <v>0</v>
      </c>
      <c r="AQ82">
        <v>0</v>
      </c>
      <c r="AR82">
        <v>0</v>
      </c>
      <c r="AS82">
        <v>0</v>
      </c>
      <c r="AT82">
        <v>0</v>
      </c>
      <c r="AU82">
        <v>0</v>
      </c>
      <c r="AV82">
        <v>0</v>
      </c>
      <c r="AW82">
        <v>0</v>
      </c>
      <c r="AX82">
        <v>0</v>
      </c>
      <c r="AY82">
        <v>1</v>
      </c>
      <c r="AZ82">
        <v>0</v>
      </c>
      <c r="BA82">
        <v>0</v>
      </c>
      <c r="BB82">
        <v>0</v>
      </c>
      <c r="BC82">
        <v>0</v>
      </c>
      <c r="BD82">
        <v>0</v>
      </c>
      <c r="BE82">
        <v>0</v>
      </c>
      <c r="BF82">
        <v>0</v>
      </c>
      <c r="BG82">
        <v>0</v>
      </c>
      <c r="BH82">
        <v>0</v>
      </c>
      <c r="BI82">
        <v>0</v>
      </c>
      <c r="BJ82">
        <v>0</v>
      </c>
      <c r="BK82">
        <v>1</v>
      </c>
      <c r="BL82">
        <v>1</v>
      </c>
      <c r="BM82">
        <v>0</v>
      </c>
      <c r="BN82">
        <v>0</v>
      </c>
      <c r="BO82">
        <v>0</v>
      </c>
      <c r="BP82">
        <v>0</v>
      </c>
      <c r="BQ82">
        <v>0</v>
      </c>
      <c r="BR82">
        <v>0</v>
      </c>
      <c r="BS82">
        <v>0</v>
      </c>
      <c r="BT82">
        <v>0</v>
      </c>
      <c r="BU82">
        <v>0</v>
      </c>
      <c r="BV82">
        <v>0</v>
      </c>
      <c r="BW82">
        <v>0</v>
      </c>
      <c r="BX82">
        <v>0</v>
      </c>
      <c r="BY82">
        <v>0</v>
      </c>
      <c r="BZ82">
        <v>0</v>
      </c>
      <c r="CA82">
        <v>0</v>
      </c>
      <c r="CB82">
        <v>0</v>
      </c>
      <c r="CC82">
        <v>0</v>
      </c>
      <c r="CD82">
        <v>1</v>
      </c>
      <c r="CE82">
        <v>1</v>
      </c>
      <c r="CF82">
        <v>1</v>
      </c>
      <c r="CG82">
        <v>1</v>
      </c>
      <c r="CH82">
        <v>1</v>
      </c>
      <c r="CI82">
        <v>1</v>
      </c>
      <c r="CJ82">
        <v>1</v>
      </c>
      <c r="CK82">
        <v>1</v>
      </c>
      <c r="CL82">
        <v>1</v>
      </c>
      <c r="CM82">
        <v>1</v>
      </c>
      <c r="CN82">
        <v>1</v>
      </c>
      <c r="CO82">
        <v>1</v>
      </c>
      <c r="CP82">
        <v>0</v>
      </c>
      <c r="CQ82">
        <v>0</v>
      </c>
      <c r="CR82">
        <v>0</v>
      </c>
      <c r="CS82">
        <v>0</v>
      </c>
      <c r="CT82">
        <v>0</v>
      </c>
      <c r="CU82">
        <v>0</v>
      </c>
      <c r="CV82">
        <v>0</v>
      </c>
      <c r="CW82">
        <v>0</v>
      </c>
      <c r="CX82">
        <v>0</v>
      </c>
      <c r="CY82">
        <v>0</v>
      </c>
      <c r="CZ82">
        <v>0</v>
      </c>
      <c r="DA82">
        <v>0</v>
      </c>
      <c r="DB82">
        <v>1</v>
      </c>
      <c r="DC82">
        <v>1</v>
      </c>
      <c r="DD82">
        <v>1</v>
      </c>
      <c r="DE82">
        <v>1</v>
      </c>
      <c r="DF82">
        <v>1</v>
      </c>
      <c r="DG82">
        <v>1</v>
      </c>
      <c r="DH82">
        <v>1</v>
      </c>
      <c r="DI82">
        <v>1</v>
      </c>
      <c r="DJ82">
        <v>1</v>
      </c>
      <c r="DK82">
        <v>1</v>
      </c>
      <c r="DL82">
        <v>1</v>
      </c>
      <c r="DM82">
        <v>1</v>
      </c>
    </row>
    <row r="83" spans="1:118" s="26" customFormat="1" x14ac:dyDescent="0.25">
      <c r="A83" s="29" t="s">
        <v>183</v>
      </c>
      <c r="DN83" s="30"/>
    </row>
    <row r="84" spans="1:118" x14ac:dyDescent="0.25">
      <c r="A84" s="17">
        <v>56</v>
      </c>
      <c r="B84" t="s">
        <v>184</v>
      </c>
      <c r="C84" t="s">
        <v>185</v>
      </c>
      <c r="D84">
        <v>1</v>
      </c>
      <c r="E84">
        <v>0</v>
      </c>
      <c r="F84">
        <v>0</v>
      </c>
      <c r="G84">
        <v>0</v>
      </c>
      <c r="H84">
        <v>0</v>
      </c>
      <c r="I84">
        <v>0</v>
      </c>
      <c r="J84">
        <v>0</v>
      </c>
      <c r="K84">
        <v>0</v>
      </c>
      <c r="L84">
        <v>0</v>
      </c>
      <c r="M84">
        <v>0</v>
      </c>
      <c r="N84">
        <v>0</v>
      </c>
      <c r="O84">
        <v>0</v>
      </c>
      <c r="P84">
        <v>0</v>
      </c>
      <c r="Q84">
        <v>0</v>
      </c>
      <c r="R84">
        <v>0</v>
      </c>
      <c r="S84">
        <v>0</v>
      </c>
      <c r="T84">
        <v>0</v>
      </c>
      <c r="U84">
        <v>0</v>
      </c>
      <c r="V84">
        <v>0</v>
      </c>
      <c r="W84">
        <v>0</v>
      </c>
      <c r="X84">
        <v>0</v>
      </c>
      <c r="Y84">
        <v>0</v>
      </c>
      <c r="Z84">
        <v>0</v>
      </c>
      <c r="AA84">
        <v>0</v>
      </c>
      <c r="AB84">
        <v>0</v>
      </c>
      <c r="AC84">
        <v>0</v>
      </c>
      <c r="AD84">
        <v>0</v>
      </c>
      <c r="AE84">
        <v>0</v>
      </c>
      <c r="AF84">
        <v>0</v>
      </c>
      <c r="AG84">
        <v>0</v>
      </c>
      <c r="AH84">
        <v>0</v>
      </c>
      <c r="AI84">
        <v>0</v>
      </c>
      <c r="AJ84">
        <v>0</v>
      </c>
      <c r="AK84">
        <v>0</v>
      </c>
      <c r="AL84">
        <v>0</v>
      </c>
      <c r="AM84">
        <v>0</v>
      </c>
      <c r="AN84">
        <v>0</v>
      </c>
      <c r="AO84">
        <v>0</v>
      </c>
      <c r="AP84">
        <v>0</v>
      </c>
      <c r="AQ84">
        <v>0</v>
      </c>
      <c r="AR84">
        <v>0</v>
      </c>
      <c r="AS84">
        <v>0</v>
      </c>
      <c r="AT84">
        <v>0</v>
      </c>
      <c r="AU84">
        <v>0</v>
      </c>
      <c r="AV84">
        <v>0</v>
      </c>
      <c r="AW84">
        <v>0</v>
      </c>
      <c r="AX84">
        <v>0</v>
      </c>
      <c r="AY84">
        <v>1</v>
      </c>
      <c r="AZ84">
        <v>0</v>
      </c>
      <c r="BA84">
        <v>0</v>
      </c>
      <c r="BB84">
        <v>0</v>
      </c>
      <c r="BC84">
        <v>0</v>
      </c>
      <c r="BD84">
        <v>0</v>
      </c>
      <c r="BE84">
        <v>0</v>
      </c>
      <c r="BF84">
        <v>0</v>
      </c>
      <c r="BG84">
        <v>0</v>
      </c>
      <c r="BH84">
        <v>0</v>
      </c>
      <c r="BI84">
        <v>0</v>
      </c>
      <c r="BJ84">
        <v>0</v>
      </c>
      <c r="BK84">
        <v>1</v>
      </c>
      <c r="BL84">
        <v>1</v>
      </c>
      <c r="BM84">
        <v>0</v>
      </c>
      <c r="BN84">
        <v>0</v>
      </c>
      <c r="BO84">
        <v>0</v>
      </c>
      <c r="BP84">
        <v>0</v>
      </c>
      <c r="BQ84">
        <v>0</v>
      </c>
      <c r="BR84">
        <v>0</v>
      </c>
      <c r="BS84">
        <v>0</v>
      </c>
      <c r="BT84">
        <v>0</v>
      </c>
      <c r="BU84">
        <v>0</v>
      </c>
      <c r="BV84">
        <v>0</v>
      </c>
      <c r="BW84">
        <v>0</v>
      </c>
      <c r="BX84">
        <v>0</v>
      </c>
      <c r="BY84">
        <v>0</v>
      </c>
      <c r="BZ84">
        <v>0</v>
      </c>
      <c r="CA84">
        <v>0</v>
      </c>
      <c r="CB84">
        <v>0</v>
      </c>
      <c r="CC84">
        <v>0</v>
      </c>
      <c r="CD84">
        <v>0</v>
      </c>
      <c r="CE84">
        <v>0</v>
      </c>
      <c r="CF84">
        <v>0</v>
      </c>
      <c r="CG84">
        <v>0</v>
      </c>
      <c r="CH84">
        <v>0</v>
      </c>
      <c r="CI84">
        <v>0</v>
      </c>
      <c r="CJ84">
        <v>0</v>
      </c>
      <c r="CK84">
        <v>0</v>
      </c>
      <c r="CL84">
        <v>0</v>
      </c>
      <c r="CM84">
        <v>0</v>
      </c>
      <c r="CN84">
        <v>0</v>
      </c>
      <c r="CO84">
        <v>0</v>
      </c>
      <c r="CP84">
        <v>0</v>
      </c>
      <c r="CQ84">
        <v>0</v>
      </c>
      <c r="CR84">
        <v>0</v>
      </c>
      <c r="CS84">
        <v>0</v>
      </c>
      <c r="CT84">
        <v>0</v>
      </c>
      <c r="CU84">
        <v>0</v>
      </c>
      <c r="CV84">
        <v>0</v>
      </c>
      <c r="CW84">
        <v>0</v>
      </c>
      <c r="CX84">
        <v>0</v>
      </c>
      <c r="CY84">
        <v>0</v>
      </c>
      <c r="CZ84">
        <v>0</v>
      </c>
      <c r="DA84">
        <v>0</v>
      </c>
      <c r="DB84">
        <v>0</v>
      </c>
      <c r="DC84">
        <v>0</v>
      </c>
      <c r="DD84">
        <v>0</v>
      </c>
      <c r="DE84">
        <v>0</v>
      </c>
      <c r="DF84">
        <v>0</v>
      </c>
      <c r="DG84">
        <v>0</v>
      </c>
      <c r="DH84">
        <v>0</v>
      </c>
      <c r="DI84">
        <v>0</v>
      </c>
      <c r="DJ84">
        <v>0</v>
      </c>
      <c r="DK84">
        <v>0</v>
      </c>
      <c r="DL84">
        <v>0</v>
      </c>
      <c r="DM84">
        <v>0</v>
      </c>
    </row>
    <row r="85" spans="1:118" s="26" customFormat="1" x14ac:dyDescent="0.25">
      <c r="A85" s="29" t="s">
        <v>186</v>
      </c>
      <c r="J85" s="26">
        <v>0</v>
      </c>
      <c r="K85" s="26">
        <v>0</v>
      </c>
      <c r="L85" s="26">
        <v>0</v>
      </c>
      <c r="M85" s="26">
        <v>0</v>
      </c>
      <c r="N85" s="26">
        <v>0</v>
      </c>
      <c r="O85" s="26">
        <v>0</v>
      </c>
      <c r="P85" s="26">
        <v>0</v>
      </c>
      <c r="Q85" s="26">
        <v>0</v>
      </c>
      <c r="R85" s="26">
        <v>0</v>
      </c>
      <c r="S85" s="26">
        <v>0</v>
      </c>
      <c r="T85" s="26">
        <v>0</v>
      </c>
      <c r="U85" s="26">
        <v>0</v>
      </c>
      <c r="V85" s="26">
        <v>0</v>
      </c>
      <c r="W85" s="26">
        <v>0</v>
      </c>
      <c r="X85" s="26">
        <v>0</v>
      </c>
      <c r="Y85" s="26">
        <v>0</v>
      </c>
      <c r="Z85" s="26">
        <v>0</v>
      </c>
      <c r="AA85" s="26">
        <v>0</v>
      </c>
      <c r="AB85" s="26">
        <v>0</v>
      </c>
      <c r="AC85" s="26">
        <v>0</v>
      </c>
      <c r="AD85" s="26">
        <v>0</v>
      </c>
      <c r="AE85" s="26">
        <v>0</v>
      </c>
      <c r="AF85" s="26">
        <v>0</v>
      </c>
      <c r="AG85" s="26">
        <v>0</v>
      </c>
      <c r="AH85" s="26">
        <v>0</v>
      </c>
      <c r="AI85" s="26">
        <v>0</v>
      </c>
      <c r="AJ85" s="26">
        <v>0</v>
      </c>
      <c r="AK85" s="26">
        <v>0</v>
      </c>
      <c r="AL85" s="26">
        <v>0</v>
      </c>
      <c r="AM85" s="26">
        <v>0</v>
      </c>
      <c r="AN85" s="26">
        <v>0</v>
      </c>
      <c r="AO85" s="26">
        <v>0</v>
      </c>
      <c r="AP85" s="26">
        <v>0</v>
      </c>
      <c r="AQ85" s="26">
        <v>0</v>
      </c>
      <c r="AR85" s="26">
        <v>0</v>
      </c>
      <c r="AS85" s="26">
        <v>0</v>
      </c>
      <c r="AT85" s="26">
        <v>0</v>
      </c>
      <c r="AU85" s="26">
        <v>0</v>
      </c>
      <c r="AV85" s="26">
        <v>0</v>
      </c>
      <c r="AW85" s="26">
        <v>0</v>
      </c>
      <c r="AX85" s="26">
        <v>0</v>
      </c>
      <c r="BE85" s="26">
        <v>0</v>
      </c>
      <c r="BF85" s="26">
        <v>0</v>
      </c>
      <c r="BG85" s="26">
        <v>0</v>
      </c>
      <c r="BH85" s="26">
        <v>0</v>
      </c>
      <c r="BI85" s="26">
        <v>0</v>
      </c>
      <c r="BJ85" s="26">
        <v>0</v>
      </c>
      <c r="BR85" s="26">
        <v>0</v>
      </c>
      <c r="BS85" s="26">
        <v>0</v>
      </c>
      <c r="BT85" s="26">
        <v>0</v>
      </c>
      <c r="BU85" s="26">
        <v>0</v>
      </c>
      <c r="BV85" s="26">
        <v>0</v>
      </c>
      <c r="BW85" s="26">
        <v>0</v>
      </c>
      <c r="BX85" s="26">
        <v>0</v>
      </c>
      <c r="BY85" s="26">
        <v>0</v>
      </c>
      <c r="BZ85" s="26">
        <v>0</v>
      </c>
      <c r="CA85" s="26">
        <v>0</v>
      </c>
      <c r="CB85" s="26">
        <v>0</v>
      </c>
      <c r="CC85" s="26">
        <v>0</v>
      </c>
      <c r="CP85" s="26">
        <v>0</v>
      </c>
      <c r="CQ85" s="26">
        <v>0</v>
      </c>
      <c r="CR85" s="26">
        <v>0</v>
      </c>
      <c r="CS85" s="26">
        <v>0</v>
      </c>
      <c r="CT85" s="26">
        <v>0</v>
      </c>
      <c r="CU85" s="26">
        <v>0</v>
      </c>
      <c r="CV85" s="26">
        <v>0</v>
      </c>
      <c r="CW85" s="26">
        <v>0</v>
      </c>
      <c r="CX85" s="26">
        <v>0</v>
      </c>
      <c r="CY85" s="26">
        <v>0</v>
      </c>
      <c r="CZ85" s="26">
        <v>0</v>
      </c>
      <c r="DA85" s="26">
        <v>0</v>
      </c>
      <c r="DN85" s="30"/>
    </row>
    <row r="86" spans="1:118" x14ac:dyDescent="0.25">
      <c r="A86" s="17">
        <v>57</v>
      </c>
      <c r="B86" t="s">
        <v>187</v>
      </c>
      <c r="C86" t="s">
        <v>188</v>
      </c>
      <c r="D86">
        <v>0</v>
      </c>
      <c r="E86">
        <v>0</v>
      </c>
      <c r="F86">
        <v>0</v>
      </c>
      <c r="G86">
        <v>0</v>
      </c>
      <c r="H86">
        <v>0</v>
      </c>
      <c r="I86">
        <v>0</v>
      </c>
      <c r="AY86">
        <v>0</v>
      </c>
      <c r="AZ86">
        <v>0</v>
      </c>
      <c r="BA86">
        <v>0</v>
      </c>
      <c r="BB86">
        <v>0</v>
      </c>
      <c r="BC86">
        <v>0</v>
      </c>
      <c r="BD86">
        <v>0</v>
      </c>
      <c r="BK86">
        <v>0</v>
      </c>
      <c r="BL86">
        <v>0</v>
      </c>
      <c r="BM86">
        <v>0</v>
      </c>
      <c r="BN86">
        <v>0</v>
      </c>
      <c r="BO86">
        <v>0</v>
      </c>
      <c r="BP86">
        <v>0</v>
      </c>
      <c r="BQ86">
        <v>0</v>
      </c>
      <c r="CD86">
        <v>0</v>
      </c>
      <c r="CE86">
        <v>0</v>
      </c>
      <c r="CF86">
        <v>0</v>
      </c>
      <c r="CG86">
        <v>0</v>
      </c>
      <c r="CH86">
        <v>0</v>
      </c>
      <c r="CI86">
        <v>0</v>
      </c>
      <c r="CJ86">
        <v>0</v>
      </c>
      <c r="CK86">
        <v>0</v>
      </c>
      <c r="CL86">
        <v>0</v>
      </c>
      <c r="CM86">
        <v>0</v>
      </c>
      <c r="CN86">
        <v>0</v>
      </c>
      <c r="CO86">
        <v>0</v>
      </c>
      <c r="DB86">
        <v>0</v>
      </c>
      <c r="DC86">
        <v>0</v>
      </c>
      <c r="DD86">
        <v>0</v>
      </c>
      <c r="DE86">
        <v>0</v>
      </c>
      <c r="DF86">
        <v>0</v>
      </c>
      <c r="DG86">
        <v>0</v>
      </c>
      <c r="DH86">
        <v>0</v>
      </c>
      <c r="DI86">
        <v>0</v>
      </c>
      <c r="DJ86">
        <v>0</v>
      </c>
      <c r="DK86">
        <v>0</v>
      </c>
      <c r="DL86">
        <v>0</v>
      </c>
      <c r="DM86">
        <v>0</v>
      </c>
    </row>
    <row r="87" spans="1:118" x14ac:dyDescent="0.25">
      <c r="A87" s="17">
        <v>58</v>
      </c>
      <c r="B87" t="s">
        <v>189</v>
      </c>
      <c r="C87" t="s">
        <v>190</v>
      </c>
      <c r="D87">
        <v>0</v>
      </c>
      <c r="E87">
        <v>0</v>
      </c>
      <c r="F87">
        <v>0</v>
      </c>
      <c r="G87">
        <v>0</v>
      </c>
      <c r="H87">
        <v>0</v>
      </c>
      <c r="I87">
        <v>0</v>
      </c>
      <c r="J87">
        <v>0</v>
      </c>
      <c r="K87">
        <v>0</v>
      </c>
      <c r="L87">
        <v>0</v>
      </c>
      <c r="M87">
        <v>0</v>
      </c>
      <c r="N87">
        <v>0</v>
      </c>
      <c r="O87">
        <v>0</v>
      </c>
      <c r="P87">
        <v>0</v>
      </c>
      <c r="Q87">
        <v>0</v>
      </c>
      <c r="R87">
        <v>0</v>
      </c>
      <c r="S87">
        <v>0</v>
      </c>
      <c r="T87">
        <v>0</v>
      </c>
      <c r="U87">
        <v>0</v>
      </c>
      <c r="V87">
        <v>0</v>
      </c>
      <c r="W87">
        <v>0</v>
      </c>
      <c r="X87">
        <v>0</v>
      </c>
      <c r="Y87">
        <v>0</v>
      </c>
      <c r="Z87">
        <v>0</v>
      </c>
      <c r="AA87">
        <v>0</v>
      </c>
      <c r="AB87">
        <v>0</v>
      </c>
      <c r="AC87">
        <v>0</v>
      </c>
      <c r="AD87">
        <v>0</v>
      </c>
      <c r="AE87">
        <v>0</v>
      </c>
      <c r="AF87">
        <v>0</v>
      </c>
      <c r="AG87">
        <v>0</v>
      </c>
      <c r="AH87">
        <v>0</v>
      </c>
      <c r="AI87">
        <v>0</v>
      </c>
      <c r="AJ87">
        <v>0</v>
      </c>
      <c r="AK87">
        <v>0</v>
      </c>
      <c r="AL87">
        <v>0</v>
      </c>
      <c r="AM87">
        <v>0</v>
      </c>
      <c r="AN87">
        <v>0</v>
      </c>
      <c r="AO87">
        <v>0</v>
      </c>
      <c r="AP87">
        <v>0</v>
      </c>
      <c r="AQ87">
        <v>0</v>
      </c>
      <c r="AR87">
        <v>0</v>
      </c>
      <c r="AS87">
        <v>0</v>
      </c>
      <c r="AT87">
        <v>0</v>
      </c>
      <c r="AU87">
        <v>0</v>
      </c>
      <c r="AV87">
        <v>0</v>
      </c>
      <c r="AW87">
        <v>0</v>
      </c>
      <c r="AX87">
        <v>0</v>
      </c>
      <c r="AY87">
        <v>0</v>
      </c>
      <c r="AZ87">
        <v>0</v>
      </c>
      <c r="BA87">
        <v>0</v>
      </c>
      <c r="BB87">
        <v>0</v>
      </c>
      <c r="BC87">
        <v>0</v>
      </c>
      <c r="BD87">
        <v>0</v>
      </c>
      <c r="BE87">
        <v>0</v>
      </c>
      <c r="BF87">
        <v>0</v>
      </c>
      <c r="BG87">
        <v>0</v>
      </c>
      <c r="BH87">
        <v>0</v>
      </c>
      <c r="BI87">
        <v>0</v>
      </c>
      <c r="BJ87">
        <v>0</v>
      </c>
      <c r="BK87">
        <v>0</v>
      </c>
      <c r="BL87">
        <v>0</v>
      </c>
      <c r="BM87">
        <v>0</v>
      </c>
      <c r="BN87">
        <v>0</v>
      </c>
      <c r="BO87">
        <v>0</v>
      </c>
      <c r="BP87">
        <v>0</v>
      </c>
      <c r="BQ87">
        <v>0</v>
      </c>
      <c r="BR87">
        <v>0</v>
      </c>
      <c r="BS87">
        <v>0</v>
      </c>
      <c r="BT87">
        <v>0</v>
      </c>
      <c r="BU87">
        <v>0</v>
      </c>
      <c r="BV87">
        <v>0</v>
      </c>
      <c r="BW87">
        <v>0</v>
      </c>
      <c r="BX87">
        <v>0</v>
      </c>
      <c r="BY87">
        <v>0</v>
      </c>
      <c r="BZ87">
        <v>0</v>
      </c>
      <c r="CA87">
        <v>0</v>
      </c>
      <c r="CB87">
        <v>0</v>
      </c>
      <c r="CC87">
        <v>0</v>
      </c>
      <c r="CD87">
        <v>0</v>
      </c>
      <c r="CE87">
        <v>0</v>
      </c>
      <c r="CF87">
        <v>0</v>
      </c>
      <c r="CG87">
        <v>0</v>
      </c>
      <c r="CH87">
        <v>0</v>
      </c>
      <c r="CI87">
        <v>0</v>
      </c>
      <c r="CJ87">
        <v>0</v>
      </c>
      <c r="CK87">
        <v>0</v>
      </c>
      <c r="CL87">
        <v>0</v>
      </c>
      <c r="CM87">
        <v>0</v>
      </c>
      <c r="CN87">
        <v>0</v>
      </c>
      <c r="CO87">
        <v>0</v>
      </c>
      <c r="CP87">
        <v>0</v>
      </c>
      <c r="CQ87">
        <v>0</v>
      </c>
      <c r="CR87">
        <v>0</v>
      </c>
      <c r="CS87">
        <v>0</v>
      </c>
      <c r="CT87">
        <v>0</v>
      </c>
      <c r="CU87">
        <v>0</v>
      </c>
      <c r="CV87">
        <v>0</v>
      </c>
      <c r="CW87">
        <v>0</v>
      </c>
      <c r="CX87">
        <v>0</v>
      </c>
      <c r="CY87">
        <v>0</v>
      </c>
      <c r="CZ87">
        <v>0</v>
      </c>
      <c r="DA87">
        <v>0</v>
      </c>
      <c r="DB87">
        <v>0</v>
      </c>
      <c r="DC87">
        <v>0</v>
      </c>
      <c r="DD87">
        <v>0</v>
      </c>
      <c r="DE87">
        <v>0</v>
      </c>
      <c r="DF87">
        <v>0</v>
      </c>
      <c r="DG87">
        <v>0</v>
      </c>
      <c r="DH87">
        <v>0</v>
      </c>
      <c r="DI87">
        <v>0</v>
      </c>
      <c r="DJ87">
        <v>0</v>
      </c>
      <c r="DK87">
        <v>0</v>
      </c>
      <c r="DL87">
        <v>0</v>
      </c>
      <c r="DM87">
        <v>0</v>
      </c>
    </row>
    <row r="88" spans="1:118" s="26" customFormat="1" x14ac:dyDescent="0.25">
      <c r="A88" s="29" t="s">
        <v>191</v>
      </c>
      <c r="DN88" s="30"/>
    </row>
    <row r="89" spans="1:118" x14ac:dyDescent="0.25">
      <c r="A89" s="17">
        <v>59</v>
      </c>
      <c r="B89" t="s">
        <v>192</v>
      </c>
      <c r="C89" t="s">
        <v>193</v>
      </c>
      <c r="D89">
        <v>0</v>
      </c>
      <c r="E89">
        <v>0</v>
      </c>
      <c r="F89">
        <v>0</v>
      </c>
      <c r="G89">
        <v>0</v>
      </c>
      <c r="H89">
        <v>0</v>
      </c>
      <c r="I89">
        <v>0</v>
      </c>
      <c r="J89">
        <v>0</v>
      </c>
      <c r="K89">
        <v>0</v>
      </c>
      <c r="L89">
        <v>0</v>
      </c>
      <c r="M89">
        <v>0</v>
      </c>
      <c r="N89">
        <v>0</v>
      </c>
      <c r="P89">
        <v>0</v>
      </c>
      <c r="Q89">
        <v>0</v>
      </c>
      <c r="R89">
        <v>0</v>
      </c>
      <c r="S89">
        <v>0</v>
      </c>
      <c r="T89">
        <v>0</v>
      </c>
      <c r="V89">
        <v>0</v>
      </c>
      <c r="W89">
        <v>0</v>
      </c>
      <c r="X89">
        <v>0</v>
      </c>
      <c r="Y89">
        <v>0</v>
      </c>
      <c r="Z89">
        <v>0</v>
      </c>
      <c r="AB89">
        <v>0</v>
      </c>
      <c r="AC89">
        <v>0</v>
      </c>
      <c r="AD89">
        <v>0</v>
      </c>
      <c r="AE89">
        <v>0</v>
      </c>
      <c r="AF89">
        <v>0</v>
      </c>
      <c r="AH89">
        <v>0</v>
      </c>
      <c r="AI89">
        <v>0</v>
      </c>
      <c r="AJ89">
        <v>0</v>
      </c>
      <c r="AK89">
        <v>0</v>
      </c>
      <c r="AL89">
        <v>0</v>
      </c>
      <c r="AM89">
        <v>0</v>
      </c>
      <c r="AN89">
        <v>0</v>
      </c>
      <c r="AO89">
        <v>0</v>
      </c>
      <c r="AP89">
        <v>0</v>
      </c>
      <c r="AQ89">
        <v>0</v>
      </c>
      <c r="AR89">
        <v>0</v>
      </c>
      <c r="AT89">
        <v>0</v>
      </c>
      <c r="AU89">
        <v>0</v>
      </c>
      <c r="AV89">
        <v>0</v>
      </c>
      <c r="AW89">
        <v>0</v>
      </c>
      <c r="AX89">
        <v>0</v>
      </c>
      <c r="AY89">
        <v>0</v>
      </c>
      <c r="AZ89">
        <v>0</v>
      </c>
      <c r="BA89">
        <v>0</v>
      </c>
      <c r="BB89">
        <v>0</v>
      </c>
      <c r="BC89">
        <v>0</v>
      </c>
      <c r="BD89">
        <v>0</v>
      </c>
      <c r="BE89">
        <v>0</v>
      </c>
      <c r="BF89">
        <v>0</v>
      </c>
      <c r="BG89">
        <v>0</v>
      </c>
      <c r="BH89">
        <v>0</v>
      </c>
      <c r="BI89">
        <v>0</v>
      </c>
      <c r="BK89">
        <v>0</v>
      </c>
      <c r="BL89">
        <v>0</v>
      </c>
      <c r="BM89">
        <v>0</v>
      </c>
      <c r="BN89">
        <v>0</v>
      </c>
      <c r="BO89">
        <v>0</v>
      </c>
      <c r="BP89">
        <v>0</v>
      </c>
      <c r="BQ89">
        <v>0</v>
      </c>
      <c r="BR89">
        <v>0</v>
      </c>
      <c r="BS89">
        <v>0</v>
      </c>
      <c r="BT89">
        <v>0</v>
      </c>
      <c r="BU89">
        <v>0</v>
      </c>
      <c r="BV89">
        <v>0</v>
      </c>
      <c r="BX89">
        <v>0</v>
      </c>
      <c r="BY89">
        <v>0</v>
      </c>
      <c r="BZ89">
        <v>0</v>
      </c>
      <c r="CA89">
        <v>0</v>
      </c>
      <c r="CB89">
        <v>0</v>
      </c>
      <c r="CD89">
        <v>0</v>
      </c>
      <c r="CE89">
        <v>0</v>
      </c>
      <c r="CF89">
        <v>0</v>
      </c>
      <c r="CG89">
        <v>0</v>
      </c>
      <c r="CH89">
        <v>0</v>
      </c>
      <c r="CI89">
        <v>0</v>
      </c>
      <c r="CJ89">
        <v>0</v>
      </c>
      <c r="CK89">
        <v>0</v>
      </c>
      <c r="CL89">
        <v>0</v>
      </c>
      <c r="CM89">
        <v>0</v>
      </c>
      <c r="CN89">
        <v>0</v>
      </c>
      <c r="CO89">
        <v>0</v>
      </c>
      <c r="CP89">
        <v>0</v>
      </c>
      <c r="CQ89">
        <v>0</v>
      </c>
      <c r="CR89">
        <v>0</v>
      </c>
      <c r="CS89">
        <v>0</v>
      </c>
      <c r="CT89">
        <v>0</v>
      </c>
      <c r="CV89">
        <v>0</v>
      </c>
      <c r="CW89">
        <v>0</v>
      </c>
      <c r="CX89">
        <v>0</v>
      </c>
      <c r="CY89">
        <v>0</v>
      </c>
      <c r="CZ89">
        <v>0</v>
      </c>
      <c r="DB89">
        <v>0</v>
      </c>
      <c r="DC89">
        <v>0</v>
      </c>
      <c r="DD89">
        <v>0</v>
      </c>
      <c r="DE89">
        <v>0</v>
      </c>
      <c r="DF89">
        <v>0</v>
      </c>
      <c r="DG89">
        <v>0</v>
      </c>
      <c r="DH89">
        <v>0</v>
      </c>
      <c r="DI89">
        <v>0</v>
      </c>
      <c r="DJ89">
        <v>0</v>
      </c>
      <c r="DK89">
        <v>0</v>
      </c>
      <c r="DL89">
        <v>0</v>
      </c>
      <c r="DM89">
        <v>0</v>
      </c>
    </row>
    <row r="90" spans="1:118" s="26" customFormat="1" x14ac:dyDescent="0.25">
      <c r="A90" s="29" t="s">
        <v>194</v>
      </c>
      <c r="DN90" s="30"/>
    </row>
    <row r="91" spans="1:118" s="26" customFormat="1" x14ac:dyDescent="0.25">
      <c r="A91" s="29" t="s">
        <v>195</v>
      </c>
      <c r="DN91" s="30"/>
    </row>
    <row r="92" spans="1:118" x14ac:dyDescent="0.25">
      <c r="A92" s="17">
        <v>60</v>
      </c>
      <c r="B92" t="s">
        <v>196</v>
      </c>
      <c r="C92" t="s">
        <v>197</v>
      </c>
      <c r="D92">
        <v>1</v>
      </c>
      <c r="E92">
        <v>0</v>
      </c>
      <c r="F92">
        <v>0</v>
      </c>
      <c r="G92">
        <v>0</v>
      </c>
      <c r="H92">
        <v>0</v>
      </c>
      <c r="I92">
        <v>0</v>
      </c>
      <c r="J92">
        <v>0</v>
      </c>
      <c r="K92">
        <v>0</v>
      </c>
      <c r="L92">
        <v>0</v>
      </c>
      <c r="M92">
        <v>0</v>
      </c>
      <c r="N92">
        <v>0</v>
      </c>
      <c r="O92">
        <v>0</v>
      </c>
      <c r="P92">
        <v>0</v>
      </c>
      <c r="Q92">
        <v>0</v>
      </c>
      <c r="R92">
        <v>0</v>
      </c>
      <c r="S92">
        <v>0</v>
      </c>
      <c r="T92">
        <v>0</v>
      </c>
      <c r="U92">
        <v>0</v>
      </c>
      <c r="V92">
        <v>0</v>
      </c>
      <c r="W92">
        <v>0</v>
      </c>
      <c r="X92">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1</v>
      </c>
      <c r="AZ92">
        <v>0</v>
      </c>
      <c r="BA92">
        <v>0</v>
      </c>
      <c r="BB92">
        <v>0</v>
      </c>
      <c r="BC92">
        <v>0</v>
      </c>
      <c r="BD92">
        <v>0</v>
      </c>
      <c r="BE92">
        <v>0</v>
      </c>
      <c r="BF92">
        <v>0</v>
      </c>
      <c r="BG92">
        <v>0</v>
      </c>
      <c r="BH92">
        <v>0</v>
      </c>
      <c r="BI92">
        <v>0</v>
      </c>
      <c r="BJ92">
        <v>0</v>
      </c>
      <c r="BK92">
        <v>1</v>
      </c>
      <c r="BL92">
        <v>1</v>
      </c>
      <c r="BM92">
        <v>0</v>
      </c>
      <c r="BN92">
        <v>0</v>
      </c>
      <c r="BO92">
        <v>0</v>
      </c>
      <c r="BP92">
        <v>0</v>
      </c>
      <c r="BQ92">
        <v>0</v>
      </c>
      <c r="BR92">
        <v>0</v>
      </c>
      <c r="BS92">
        <v>0</v>
      </c>
      <c r="BT92">
        <v>0</v>
      </c>
      <c r="BU92">
        <v>0</v>
      </c>
      <c r="BV92">
        <v>0</v>
      </c>
      <c r="BW92">
        <v>0</v>
      </c>
      <c r="BX92">
        <v>0</v>
      </c>
      <c r="BY92">
        <v>0</v>
      </c>
      <c r="BZ92">
        <v>0</v>
      </c>
      <c r="CA92">
        <v>0</v>
      </c>
      <c r="CB92">
        <v>0</v>
      </c>
      <c r="CC92">
        <v>0</v>
      </c>
      <c r="CD92">
        <v>0</v>
      </c>
      <c r="CE92">
        <v>0</v>
      </c>
      <c r="CF92">
        <v>0</v>
      </c>
      <c r="CG92">
        <v>0</v>
      </c>
      <c r="CH92">
        <v>0</v>
      </c>
      <c r="CI92">
        <v>0</v>
      </c>
      <c r="CJ92">
        <v>0</v>
      </c>
      <c r="CK92">
        <v>0</v>
      </c>
      <c r="CL92">
        <v>0</v>
      </c>
      <c r="CM92">
        <v>0</v>
      </c>
      <c r="CN92">
        <v>0</v>
      </c>
      <c r="CO92">
        <v>0</v>
      </c>
      <c r="CP92">
        <v>0</v>
      </c>
      <c r="CQ92">
        <v>0</v>
      </c>
      <c r="CR92">
        <v>0</v>
      </c>
      <c r="CS92">
        <v>0</v>
      </c>
      <c r="CT92">
        <v>0</v>
      </c>
      <c r="CU92">
        <v>0</v>
      </c>
      <c r="CV92">
        <v>0</v>
      </c>
      <c r="CW92">
        <v>0</v>
      </c>
      <c r="CX92">
        <v>0</v>
      </c>
      <c r="CY92">
        <v>0</v>
      </c>
      <c r="CZ92">
        <v>0</v>
      </c>
      <c r="DA92">
        <v>0</v>
      </c>
      <c r="DB92">
        <v>0</v>
      </c>
      <c r="DC92">
        <v>0</v>
      </c>
      <c r="DD92">
        <v>0</v>
      </c>
      <c r="DE92">
        <v>0</v>
      </c>
      <c r="DF92">
        <v>0</v>
      </c>
      <c r="DG92">
        <v>0</v>
      </c>
      <c r="DH92">
        <v>0</v>
      </c>
      <c r="DI92">
        <v>0</v>
      </c>
      <c r="DJ92">
        <v>0</v>
      </c>
      <c r="DK92">
        <v>0</v>
      </c>
      <c r="DL92">
        <v>0</v>
      </c>
      <c r="DM92">
        <v>0</v>
      </c>
    </row>
    <row r="93" spans="1:118" x14ac:dyDescent="0.25">
      <c r="A93" s="17">
        <v>61</v>
      </c>
      <c r="B93" t="s">
        <v>198</v>
      </c>
      <c r="C93" t="s">
        <v>199</v>
      </c>
      <c r="D93">
        <v>1</v>
      </c>
      <c r="E93">
        <v>0</v>
      </c>
      <c r="F93">
        <v>0</v>
      </c>
      <c r="G93">
        <v>0</v>
      </c>
      <c r="H93">
        <v>0</v>
      </c>
      <c r="I93">
        <v>0</v>
      </c>
      <c r="J93">
        <v>0</v>
      </c>
      <c r="K93">
        <v>0</v>
      </c>
      <c r="L93">
        <v>0</v>
      </c>
      <c r="M93">
        <v>0</v>
      </c>
      <c r="N93">
        <v>0</v>
      </c>
      <c r="O93">
        <v>0</v>
      </c>
      <c r="P93">
        <v>0</v>
      </c>
      <c r="Q93">
        <v>0</v>
      </c>
      <c r="R93">
        <v>0</v>
      </c>
      <c r="S93">
        <v>0</v>
      </c>
      <c r="T93">
        <v>0</v>
      </c>
      <c r="U93">
        <v>0</v>
      </c>
      <c r="V93">
        <v>0</v>
      </c>
      <c r="W93">
        <v>0</v>
      </c>
      <c r="X93">
        <v>0</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1</v>
      </c>
      <c r="AZ93">
        <v>0</v>
      </c>
      <c r="BA93">
        <v>0</v>
      </c>
      <c r="BB93">
        <v>0</v>
      </c>
      <c r="BC93">
        <v>0</v>
      </c>
      <c r="BD93">
        <v>0</v>
      </c>
      <c r="BE93">
        <v>0</v>
      </c>
      <c r="BF93">
        <v>0</v>
      </c>
      <c r="BG93">
        <v>0</v>
      </c>
      <c r="BH93">
        <v>0</v>
      </c>
      <c r="BI93">
        <v>0</v>
      </c>
      <c r="BJ93">
        <v>0</v>
      </c>
      <c r="BK93">
        <v>1</v>
      </c>
      <c r="BL93">
        <v>1</v>
      </c>
      <c r="BM93">
        <v>0</v>
      </c>
      <c r="BN93">
        <v>0</v>
      </c>
      <c r="BO93">
        <v>0</v>
      </c>
      <c r="BP93">
        <v>0</v>
      </c>
      <c r="BQ93">
        <v>0</v>
      </c>
      <c r="BR93">
        <v>0</v>
      </c>
      <c r="BS93">
        <v>0</v>
      </c>
      <c r="BT93">
        <v>0</v>
      </c>
      <c r="BU93">
        <v>0</v>
      </c>
      <c r="BV93">
        <v>0</v>
      </c>
      <c r="BW93">
        <v>0</v>
      </c>
      <c r="BX93">
        <v>0</v>
      </c>
      <c r="BY93">
        <v>0</v>
      </c>
      <c r="BZ93">
        <v>0</v>
      </c>
      <c r="CA93">
        <v>0</v>
      </c>
      <c r="CB93">
        <v>0</v>
      </c>
      <c r="CC93">
        <v>0</v>
      </c>
      <c r="CD93">
        <v>0</v>
      </c>
      <c r="CE93">
        <v>0</v>
      </c>
      <c r="CF93">
        <v>0</v>
      </c>
      <c r="CG93">
        <v>0</v>
      </c>
      <c r="CH93">
        <v>0</v>
      </c>
      <c r="CI93">
        <v>0</v>
      </c>
      <c r="CJ93">
        <v>0</v>
      </c>
      <c r="CK93">
        <v>0</v>
      </c>
      <c r="CL93">
        <v>0</v>
      </c>
      <c r="CM93">
        <v>0</v>
      </c>
      <c r="CN93">
        <v>0</v>
      </c>
      <c r="CO93">
        <v>0</v>
      </c>
      <c r="CP93">
        <v>0</v>
      </c>
      <c r="CQ93">
        <v>0</v>
      </c>
      <c r="CR93">
        <v>0</v>
      </c>
      <c r="CS93">
        <v>0</v>
      </c>
      <c r="CT93">
        <v>0</v>
      </c>
      <c r="CU93">
        <v>0</v>
      </c>
      <c r="CV93">
        <v>0</v>
      </c>
      <c r="CW93">
        <v>0</v>
      </c>
      <c r="CX93">
        <v>0</v>
      </c>
      <c r="CY93">
        <v>0</v>
      </c>
      <c r="CZ93">
        <v>0</v>
      </c>
      <c r="DA93">
        <v>0</v>
      </c>
      <c r="DB93">
        <v>0</v>
      </c>
      <c r="DC93">
        <v>0</v>
      </c>
      <c r="DD93">
        <v>0</v>
      </c>
      <c r="DE93">
        <v>0</v>
      </c>
      <c r="DF93">
        <v>0</v>
      </c>
      <c r="DG93">
        <v>0</v>
      </c>
      <c r="DH93">
        <v>0</v>
      </c>
      <c r="DI93">
        <v>0</v>
      </c>
      <c r="DJ93">
        <v>0</v>
      </c>
      <c r="DK93">
        <v>0</v>
      </c>
      <c r="DL93">
        <v>0</v>
      </c>
      <c r="DM93">
        <v>0</v>
      </c>
    </row>
    <row r="94" spans="1:118" s="26" customFormat="1" x14ac:dyDescent="0.25">
      <c r="A94" s="29" t="s">
        <v>200</v>
      </c>
      <c r="DN94" s="30"/>
    </row>
    <row r="95" spans="1:118" x14ac:dyDescent="0.25">
      <c r="A95" s="17">
        <v>62</v>
      </c>
      <c r="B95" t="s">
        <v>201</v>
      </c>
      <c r="C95" t="s">
        <v>202</v>
      </c>
      <c r="D95">
        <v>1</v>
      </c>
      <c r="E95">
        <v>0</v>
      </c>
      <c r="F95">
        <v>0</v>
      </c>
      <c r="G95">
        <v>0</v>
      </c>
      <c r="H95">
        <v>0</v>
      </c>
      <c r="I95">
        <v>0</v>
      </c>
      <c r="J95">
        <v>0</v>
      </c>
      <c r="K95">
        <v>0</v>
      </c>
      <c r="L95">
        <v>0</v>
      </c>
      <c r="M95">
        <v>0</v>
      </c>
      <c r="N95">
        <v>0</v>
      </c>
      <c r="O95">
        <v>0</v>
      </c>
      <c r="P95">
        <v>0</v>
      </c>
      <c r="Q95">
        <v>0</v>
      </c>
      <c r="R95">
        <v>0</v>
      </c>
      <c r="S95">
        <v>0</v>
      </c>
      <c r="T95">
        <v>0</v>
      </c>
      <c r="U95">
        <v>0</v>
      </c>
      <c r="V95">
        <v>0</v>
      </c>
      <c r="W95">
        <v>0</v>
      </c>
      <c r="X9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1</v>
      </c>
      <c r="AZ95">
        <v>0</v>
      </c>
      <c r="BA95">
        <v>0</v>
      </c>
      <c r="BB95">
        <v>0</v>
      </c>
      <c r="BC95">
        <v>0</v>
      </c>
      <c r="BD95">
        <v>0</v>
      </c>
      <c r="BE95">
        <v>0</v>
      </c>
      <c r="BF95">
        <v>0</v>
      </c>
      <c r="BG95">
        <v>0</v>
      </c>
      <c r="BH95">
        <v>0</v>
      </c>
      <c r="BI95">
        <v>0</v>
      </c>
      <c r="BJ95">
        <v>0</v>
      </c>
      <c r="BK95">
        <v>1</v>
      </c>
      <c r="BL95">
        <v>1</v>
      </c>
      <c r="BM95">
        <v>0</v>
      </c>
      <c r="BN95">
        <v>0</v>
      </c>
      <c r="BO95">
        <v>0</v>
      </c>
      <c r="BP95">
        <v>0</v>
      </c>
      <c r="BQ95">
        <v>0</v>
      </c>
      <c r="BR95">
        <v>0</v>
      </c>
      <c r="BS95">
        <v>0</v>
      </c>
      <c r="BT95">
        <v>0</v>
      </c>
      <c r="BU95">
        <v>0</v>
      </c>
      <c r="BV95">
        <v>0</v>
      </c>
      <c r="BW95">
        <v>0</v>
      </c>
      <c r="BX95">
        <v>0</v>
      </c>
      <c r="BY95">
        <v>0</v>
      </c>
      <c r="BZ95">
        <v>0</v>
      </c>
      <c r="CA95">
        <v>0</v>
      </c>
      <c r="CB95">
        <v>0</v>
      </c>
      <c r="CC95">
        <v>0</v>
      </c>
      <c r="CD95">
        <v>0</v>
      </c>
      <c r="CE95">
        <v>0</v>
      </c>
      <c r="CF95">
        <v>0</v>
      </c>
      <c r="CG95">
        <v>0</v>
      </c>
      <c r="CH95">
        <v>0</v>
      </c>
      <c r="CI95">
        <v>0</v>
      </c>
      <c r="CJ95">
        <v>0</v>
      </c>
      <c r="CK95">
        <v>0</v>
      </c>
      <c r="CL95">
        <v>0</v>
      </c>
      <c r="CM95">
        <v>0</v>
      </c>
      <c r="CN95">
        <v>0</v>
      </c>
      <c r="CO95">
        <v>0</v>
      </c>
      <c r="CP95">
        <v>0</v>
      </c>
      <c r="CQ95">
        <v>0</v>
      </c>
      <c r="CR95">
        <v>0</v>
      </c>
      <c r="CS95">
        <v>0</v>
      </c>
      <c r="CT95">
        <v>0</v>
      </c>
      <c r="CU95">
        <v>0</v>
      </c>
      <c r="CV95">
        <v>0</v>
      </c>
      <c r="CW95">
        <v>0</v>
      </c>
      <c r="CX95">
        <v>0</v>
      </c>
      <c r="CY95">
        <v>0</v>
      </c>
      <c r="CZ95">
        <v>0</v>
      </c>
      <c r="DA95">
        <v>0</v>
      </c>
      <c r="DB95">
        <v>0</v>
      </c>
      <c r="DC95">
        <v>0</v>
      </c>
      <c r="DD95">
        <v>0</v>
      </c>
      <c r="DE95">
        <v>0</v>
      </c>
      <c r="DF95">
        <v>0</v>
      </c>
      <c r="DG95">
        <v>0</v>
      </c>
      <c r="DH95">
        <v>0</v>
      </c>
      <c r="DI95">
        <v>0</v>
      </c>
      <c r="DJ95">
        <v>0</v>
      </c>
      <c r="DK95">
        <v>0</v>
      </c>
      <c r="DL95">
        <v>0</v>
      </c>
      <c r="DM95">
        <v>0</v>
      </c>
    </row>
    <row r="96" spans="1:118" s="26" customFormat="1" x14ac:dyDescent="0.25">
      <c r="A96" s="29" t="s">
        <v>203</v>
      </c>
      <c r="DN96" s="30"/>
    </row>
    <row r="97" spans="1:118" x14ac:dyDescent="0.25">
      <c r="A97" s="17">
        <v>63</v>
      </c>
      <c r="B97" t="s">
        <v>204</v>
      </c>
      <c r="C97" t="s">
        <v>205</v>
      </c>
      <c r="D97">
        <v>1</v>
      </c>
      <c r="E97">
        <v>0</v>
      </c>
      <c r="F97">
        <v>0</v>
      </c>
      <c r="G97">
        <v>0</v>
      </c>
      <c r="H97">
        <v>0</v>
      </c>
      <c r="I97">
        <v>0</v>
      </c>
      <c r="J97">
        <v>0</v>
      </c>
      <c r="K97">
        <v>0</v>
      </c>
      <c r="L97">
        <v>0</v>
      </c>
      <c r="M97">
        <v>0</v>
      </c>
      <c r="N97">
        <v>0</v>
      </c>
      <c r="O97">
        <v>0</v>
      </c>
      <c r="P97">
        <v>0</v>
      </c>
      <c r="Q97">
        <v>0</v>
      </c>
      <c r="R97">
        <v>0</v>
      </c>
      <c r="S97">
        <v>0</v>
      </c>
      <c r="T97">
        <v>0</v>
      </c>
      <c r="U97">
        <v>0</v>
      </c>
      <c r="V97">
        <v>0</v>
      </c>
      <c r="W97">
        <v>0</v>
      </c>
      <c r="X97">
        <v>0</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1</v>
      </c>
      <c r="AZ97">
        <v>0</v>
      </c>
      <c r="BA97">
        <v>0</v>
      </c>
      <c r="BB97">
        <v>0</v>
      </c>
      <c r="BC97">
        <v>0</v>
      </c>
      <c r="BD97">
        <v>0</v>
      </c>
      <c r="BE97">
        <v>0</v>
      </c>
      <c r="BF97">
        <v>0</v>
      </c>
      <c r="BG97">
        <v>0</v>
      </c>
      <c r="BH97">
        <v>0</v>
      </c>
      <c r="BI97">
        <v>0</v>
      </c>
      <c r="BJ97">
        <v>0</v>
      </c>
      <c r="BK97">
        <v>1</v>
      </c>
      <c r="BL97">
        <v>1</v>
      </c>
      <c r="BM97">
        <v>0</v>
      </c>
      <c r="BN97">
        <v>0</v>
      </c>
      <c r="BO97">
        <v>0</v>
      </c>
      <c r="BP97">
        <v>0</v>
      </c>
      <c r="BQ97">
        <v>0</v>
      </c>
      <c r="BR97">
        <v>0</v>
      </c>
      <c r="BS97">
        <v>0</v>
      </c>
      <c r="BT97">
        <v>0</v>
      </c>
      <c r="BU97">
        <v>0</v>
      </c>
      <c r="BV97">
        <v>0</v>
      </c>
      <c r="BW97">
        <v>0</v>
      </c>
      <c r="BX97">
        <v>0</v>
      </c>
      <c r="BY97">
        <v>0</v>
      </c>
      <c r="BZ97">
        <v>0</v>
      </c>
      <c r="CA97">
        <v>0</v>
      </c>
      <c r="CB97">
        <v>0</v>
      </c>
      <c r="CC97">
        <v>0</v>
      </c>
      <c r="CD97">
        <v>0</v>
      </c>
      <c r="CE97">
        <v>0</v>
      </c>
      <c r="CF97">
        <v>0</v>
      </c>
      <c r="CG97">
        <v>0</v>
      </c>
      <c r="CH97">
        <v>0</v>
      </c>
      <c r="CI97">
        <v>0</v>
      </c>
      <c r="CJ97">
        <v>0</v>
      </c>
      <c r="CK97">
        <v>0</v>
      </c>
      <c r="CL97">
        <v>0</v>
      </c>
      <c r="CM97">
        <v>0</v>
      </c>
      <c r="CN97">
        <v>0</v>
      </c>
      <c r="CO97">
        <v>0</v>
      </c>
      <c r="CP97">
        <v>0</v>
      </c>
      <c r="CQ97">
        <v>0</v>
      </c>
      <c r="CR97">
        <v>0</v>
      </c>
      <c r="CS97">
        <v>0</v>
      </c>
      <c r="CT97">
        <v>0</v>
      </c>
      <c r="CU97">
        <v>0</v>
      </c>
      <c r="CV97">
        <v>0</v>
      </c>
      <c r="CW97">
        <v>0</v>
      </c>
      <c r="CX97">
        <v>0</v>
      </c>
      <c r="CY97">
        <v>0</v>
      </c>
      <c r="CZ97">
        <v>0</v>
      </c>
      <c r="DA97">
        <v>0</v>
      </c>
      <c r="DB97">
        <v>0</v>
      </c>
      <c r="DC97">
        <v>0</v>
      </c>
      <c r="DD97">
        <v>0</v>
      </c>
      <c r="DE97">
        <v>0</v>
      </c>
      <c r="DF97">
        <v>0</v>
      </c>
      <c r="DG97">
        <v>0</v>
      </c>
      <c r="DH97">
        <v>0</v>
      </c>
      <c r="DI97">
        <v>0</v>
      </c>
      <c r="DJ97">
        <v>0</v>
      </c>
      <c r="DK97">
        <v>0</v>
      </c>
      <c r="DL97">
        <v>0</v>
      </c>
      <c r="DM97">
        <v>0</v>
      </c>
    </row>
    <row r="98" spans="1:118" s="26" customFormat="1" x14ac:dyDescent="0.25">
      <c r="A98" s="29" t="s">
        <v>206</v>
      </c>
      <c r="DN98" s="30"/>
    </row>
    <row r="99" spans="1:118" x14ac:dyDescent="0.25">
      <c r="A99" s="17">
        <v>64</v>
      </c>
      <c r="B99" t="s">
        <v>207</v>
      </c>
      <c r="C99" t="s">
        <v>208</v>
      </c>
      <c r="D99">
        <v>0</v>
      </c>
      <c r="E99">
        <v>0</v>
      </c>
      <c r="F99">
        <v>0</v>
      </c>
      <c r="G99">
        <v>0</v>
      </c>
      <c r="H99">
        <v>0</v>
      </c>
      <c r="I99">
        <v>0</v>
      </c>
      <c r="J99">
        <v>0</v>
      </c>
      <c r="K99">
        <v>0</v>
      </c>
      <c r="L99">
        <v>0</v>
      </c>
      <c r="M99">
        <v>0</v>
      </c>
      <c r="N99">
        <v>0</v>
      </c>
      <c r="O99">
        <v>0</v>
      </c>
      <c r="P99">
        <v>0</v>
      </c>
      <c r="Q99">
        <v>0</v>
      </c>
      <c r="R99">
        <v>0</v>
      </c>
      <c r="S99">
        <v>0</v>
      </c>
      <c r="T99">
        <v>0</v>
      </c>
      <c r="U99">
        <v>0</v>
      </c>
      <c r="V99">
        <v>0</v>
      </c>
      <c r="W99">
        <v>0</v>
      </c>
      <c r="X99">
        <v>0</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M99">
        <v>0</v>
      </c>
      <c r="BN99">
        <v>0</v>
      </c>
      <c r="BO99">
        <v>0</v>
      </c>
      <c r="BP99">
        <v>0</v>
      </c>
      <c r="BQ99">
        <v>0</v>
      </c>
      <c r="BR99">
        <v>0</v>
      </c>
      <c r="BS99">
        <v>0</v>
      </c>
      <c r="BT99">
        <v>0</v>
      </c>
      <c r="BU99">
        <v>0</v>
      </c>
      <c r="BV99">
        <v>0</v>
      </c>
      <c r="BW99">
        <v>0</v>
      </c>
      <c r="BX99">
        <v>0</v>
      </c>
      <c r="BY99">
        <v>0</v>
      </c>
      <c r="BZ99">
        <v>0</v>
      </c>
      <c r="CA99">
        <v>0</v>
      </c>
      <c r="CB99">
        <v>0</v>
      </c>
      <c r="CC99">
        <v>0</v>
      </c>
      <c r="CD99">
        <v>0</v>
      </c>
      <c r="CE99">
        <v>0</v>
      </c>
      <c r="CF99">
        <v>0</v>
      </c>
      <c r="CG99">
        <v>0</v>
      </c>
      <c r="CH99">
        <v>0</v>
      </c>
      <c r="CI99">
        <v>0</v>
      </c>
      <c r="CJ99">
        <v>0</v>
      </c>
      <c r="CK99">
        <v>0</v>
      </c>
      <c r="CL99">
        <v>0</v>
      </c>
      <c r="CM99">
        <v>0</v>
      </c>
      <c r="CN99">
        <v>0</v>
      </c>
      <c r="CO99">
        <v>0</v>
      </c>
      <c r="CP99">
        <v>0</v>
      </c>
      <c r="CQ99">
        <v>0</v>
      </c>
      <c r="CR99">
        <v>0</v>
      </c>
      <c r="CS99">
        <v>0</v>
      </c>
      <c r="CT99">
        <v>0</v>
      </c>
      <c r="CU99">
        <v>0</v>
      </c>
      <c r="CV99">
        <v>0</v>
      </c>
      <c r="CW99">
        <v>0</v>
      </c>
      <c r="CX99">
        <v>0</v>
      </c>
      <c r="CY99">
        <v>0</v>
      </c>
      <c r="CZ99">
        <v>0</v>
      </c>
      <c r="DA99">
        <v>0</v>
      </c>
      <c r="DB99">
        <v>0</v>
      </c>
      <c r="DC99">
        <v>0</v>
      </c>
      <c r="DD99">
        <v>0</v>
      </c>
      <c r="DE99">
        <v>0</v>
      </c>
      <c r="DF99">
        <v>0</v>
      </c>
      <c r="DG99">
        <v>0</v>
      </c>
      <c r="DH99">
        <v>0</v>
      </c>
      <c r="DI99">
        <v>0</v>
      </c>
      <c r="DJ99">
        <v>0</v>
      </c>
      <c r="DK99">
        <v>0</v>
      </c>
      <c r="DL99">
        <v>0</v>
      </c>
      <c r="DM99">
        <v>0</v>
      </c>
    </row>
    <row r="100" spans="1:118" s="26" customFormat="1" x14ac:dyDescent="0.25">
      <c r="A100" s="29" t="s">
        <v>209</v>
      </c>
      <c r="DN100" s="30"/>
    </row>
    <row r="101" spans="1:118" x14ac:dyDescent="0.25">
      <c r="A101" s="17">
        <v>65</v>
      </c>
      <c r="B101" t="s">
        <v>210</v>
      </c>
      <c r="C101" t="s">
        <v>211</v>
      </c>
      <c r="D101">
        <v>0</v>
      </c>
      <c r="E101">
        <v>0</v>
      </c>
      <c r="F101">
        <v>0</v>
      </c>
      <c r="G101">
        <v>0</v>
      </c>
      <c r="H101">
        <v>0</v>
      </c>
      <c r="I101">
        <v>0</v>
      </c>
      <c r="J101">
        <v>0</v>
      </c>
      <c r="K101">
        <v>0</v>
      </c>
      <c r="L101">
        <v>0</v>
      </c>
      <c r="M101">
        <v>0</v>
      </c>
      <c r="N101">
        <v>0</v>
      </c>
      <c r="O101">
        <v>0</v>
      </c>
      <c r="P101">
        <v>0</v>
      </c>
      <c r="Q101">
        <v>0</v>
      </c>
      <c r="R101">
        <v>0</v>
      </c>
      <c r="S101">
        <v>0</v>
      </c>
      <c r="T101">
        <v>0</v>
      </c>
      <c r="U101">
        <v>0</v>
      </c>
      <c r="V101">
        <v>0</v>
      </c>
      <c r="W101">
        <v>0</v>
      </c>
      <c r="X101">
        <v>0</v>
      </c>
      <c r="Y101">
        <v>0</v>
      </c>
      <c r="Z101">
        <v>0</v>
      </c>
      <c r="AA101">
        <v>0</v>
      </c>
      <c r="AB101">
        <v>0</v>
      </c>
      <c r="AC101">
        <v>0</v>
      </c>
      <c r="AD101">
        <v>0</v>
      </c>
      <c r="AE101">
        <v>0</v>
      </c>
      <c r="AF101">
        <v>0</v>
      </c>
      <c r="AG101">
        <v>0</v>
      </c>
      <c r="AH101">
        <v>0</v>
      </c>
      <c r="AI101">
        <v>0</v>
      </c>
      <c r="AJ101">
        <v>0</v>
      </c>
      <c r="AK101">
        <v>0</v>
      </c>
      <c r="AL101">
        <v>0</v>
      </c>
      <c r="AM101">
        <v>0</v>
      </c>
      <c r="AN101">
        <v>0</v>
      </c>
      <c r="AO101">
        <v>0</v>
      </c>
      <c r="AP101">
        <v>0</v>
      </c>
      <c r="AQ101">
        <v>0</v>
      </c>
      <c r="AR101">
        <v>0</v>
      </c>
      <c r="AS101">
        <v>0</v>
      </c>
      <c r="AT101">
        <v>0</v>
      </c>
      <c r="AU101">
        <v>0</v>
      </c>
      <c r="AV101">
        <v>0</v>
      </c>
      <c r="AW101">
        <v>0</v>
      </c>
      <c r="AX101">
        <v>0</v>
      </c>
      <c r="AY101">
        <v>0</v>
      </c>
      <c r="AZ101">
        <v>0</v>
      </c>
      <c r="BA101">
        <v>0</v>
      </c>
      <c r="BB101">
        <v>0</v>
      </c>
      <c r="BC101">
        <v>0</v>
      </c>
      <c r="BD101">
        <v>0</v>
      </c>
      <c r="BE101">
        <v>0</v>
      </c>
      <c r="BF101">
        <v>0</v>
      </c>
      <c r="BG101">
        <v>0</v>
      </c>
      <c r="BH101">
        <v>0</v>
      </c>
      <c r="BI101">
        <v>0</v>
      </c>
      <c r="BJ101">
        <v>0</v>
      </c>
      <c r="BK101">
        <v>0</v>
      </c>
      <c r="BL101">
        <v>0</v>
      </c>
      <c r="BM101">
        <v>0</v>
      </c>
      <c r="BN101">
        <v>0</v>
      </c>
      <c r="BO101">
        <v>0</v>
      </c>
      <c r="BP101">
        <v>0</v>
      </c>
      <c r="BQ101">
        <v>0</v>
      </c>
      <c r="BR101">
        <v>0</v>
      </c>
      <c r="BS101">
        <v>0</v>
      </c>
      <c r="BT101">
        <v>0</v>
      </c>
      <c r="BU101">
        <v>0</v>
      </c>
      <c r="BV101">
        <v>0</v>
      </c>
      <c r="BW101">
        <v>0</v>
      </c>
      <c r="BX101">
        <v>0</v>
      </c>
      <c r="BY101">
        <v>0</v>
      </c>
      <c r="BZ101">
        <v>0</v>
      </c>
      <c r="CA101">
        <v>0</v>
      </c>
      <c r="CB101">
        <v>0</v>
      </c>
      <c r="CC101">
        <v>0</v>
      </c>
      <c r="CD101">
        <v>0</v>
      </c>
      <c r="CE101">
        <v>0</v>
      </c>
      <c r="CF101">
        <v>0</v>
      </c>
      <c r="CG101">
        <v>0</v>
      </c>
      <c r="CH101">
        <v>0</v>
      </c>
      <c r="CI101">
        <v>1</v>
      </c>
      <c r="CJ101">
        <v>0</v>
      </c>
      <c r="CK101">
        <v>0</v>
      </c>
      <c r="CL101">
        <v>0</v>
      </c>
      <c r="CM101">
        <v>0</v>
      </c>
      <c r="CN101">
        <v>0</v>
      </c>
      <c r="CO101">
        <v>0</v>
      </c>
      <c r="CP101">
        <v>0</v>
      </c>
      <c r="CQ101">
        <v>0</v>
      </c>
      <c r="CR101">
        <v>0</v>
      </c>
      <c r="CS101">
        <v>0</v>
      </c>
      <c r="CT101">
        <v>0</v>
      </c>
      <c r="CU101">
        <v>0</v>
      </c>
      <c r="CV101">
        <v>0</v>
      </c>
      <c r="CW101">
        <v>0</v>
      </c>
      <c r="CX101">
        <v>0</v>
      </c>
      <c r="CY101">
        <v>0</v>
      </c>
      <c r="CZ101">
        <v>0</v>
      </c>
      <c r="DA101">
        <v>0</v>
      </c>
      <c r="DB101">
        <v>0</v>
      </c>
      <c r="DC101">
        <v>0</v>
      </c>
      <c r="DD101">
        <v>0</v>
      </c>
      <c r="DE101">
        <v>0</v>
      </c>
      <c r="DF101">
        <v>0</v>
      </c>
      <c r="DG101">
        <v>1</v>
      </c>
      <c r="DH101">
        <v>0</v>
      </c>
      <c r="DI101">
        <v>0</v>
      </c>
      <c r="DJ101">
        <v>0</v>
      </c>
      <c r="DK101">
        <v>0</v>
      </c>
      <c r="DL101">
        <v>0</v>
      </c>
      <c r="DM101">
        <v>0</v>
      </c>
    </row>
    <row r="102" spans="1:118" s="26" customFormat="1" x14ac:dyDescent="0.25">
      <c r="A102" s="29" t="s">
        <v>212</v>
      </c>
      <c r="DN102" s="30"/>
    </row>
    <row r="103" spans="1:118" x14ac:dyDescent="0.25">
      <c r="A103" s="17">
        <v>66</v>
      </c>
      <c r="B103" t="s">
        <v>213</v>
      </c>
      <c r="C103" t="s">
        <v>214</v>
      </c>
      <c r="D103">
        <v>0</v>
      </c>
      <c r="E103">
        <v>0</v>
      </c>
      <c r="F103">
        <v>0</v>
      </c>
      <c r="G103">
        <v>0</v>
      </c>
      <c r="H103">
        <v>0</v>
      </c>
      <c r="I103">
        <v>0</v>
      </c>
      <c r="J103">
        <v>0</v>
      </c>
      <c r="K103">
        <v>0</v>
      </c>
      <c r="L103">
        <v>0</v>
      </c>
      <c r="M103">
        <v>0</v>
      </c>
      <c r="N103">
        <v>0</v>
      </c>
      <c r="O103">
        <v>0</v>
      </c>
      <c r="P103">
        <v>0</v>
      </c>
      <c r="Q103">
        <v>0</v>
      </c>
      <c r="R103">
        <v>0</v>
      </c>
      <c r="S103">
        <v>0</v>
      </c>
      <c r="T103">
        <v>0</v>
      </c>
      <c r="U103">
        <v>0</v>
      </c>
      <c r="V103">
        <v>0</v>
      </c>
      <c r="W103">
        <v>0</v>
      </c>
      <c r="X103">
        <v>0</v>
      </c>
      <c r="Y103">
        <v>0</v>
      </c>
      <c r="Z103">
        <v>0</v>
      </c>
      <c r="AA103">
        <v>0</v>
      </c>
      <c r="AB103">
        <v>0</v>
      </c>
      <c r="AC103">
        <v>0</v>
      </c>
      <c r="AD103">
        <v>0</v>
      </c>
      <c r="AE103">
        <v>0</v>
      </c>
      <c r="AF103">
        <v>0</v>
      </c>
      <c r="AG103">
        <v>0</v>
      </c>
      <c r="AH103">
        <v>0</v>
      </c>
      <c r="AI103">
        <v>0</v>
      </c>
      <c r="AJ103">
        <v>0</v>
      </c>
      <c r="AK103">
        <v>0</v>
      </c>
      <c r="AL103">
        <v>0</v>
      </c>
      <c r="AM103">
        <v>0</v>
      </c>
      <c r="AN103">
        <v>0</v>
      </c>
      <c r="AO103">
        <v>0</v>
      </c>
      <c r="AP103">
        <v>0</v>
      </c>
      <c r="AQ103">
        <v>0</v>
      </c>
      <c r="AR103">
        <v>0</v>
      </c>
      <c r="AS103">
        <v>0</v>
      </c>
      <c r="AT103">
        <v>0</v>
      </c>
      <c r="AU103">
        <v>0</v>
      </c>
      <c r="AV103">
        <v>0</v>
      </c>
      <c r="AW103">
        <v>0</v>
      </c>
      <c r="AX103">
        <v>0</v>
      </c>
      <c r="AY103">
        <v>0</v>
      </c>
      <c r="AZ103">
        <v>0</v>
      </c>
      <c r="BA103">
        <v>0</v>
      </c>
      <c r="BB103">
        <v>0</v>
      </c>
      <c r="BC103">
        <v>0</v>
      </c>
      <c r="BD103">
        <v>0</v>
      </c>
      <c r="BE103">
        <v>0</v>
      </c>
      <c r="BF103">
        <v>0</v>
      </c>
      <c r="BG103">
        <v>0</v>
      </c>
      <c r="BH103">
        <v>0</v>
      </c>
      <c r="BI103">
        <v>0</v>
      </c>
      <c r="BJ103">
        <v>0</v>
      </c>
      <c r="BK103">
        <v>0</v>
      </c>
      <c r="BL103">
        <v>0</v>
      </c>
      <c r="BM103">
        <v>0</v>
      </c>
      <c r="BN103">
        <v>0</v>
      </c>
      <c r="BO103">
        <v>0</v>
      </c>
      <c r="BP103">
        <v>0</v>
      </c>
      <c r="BQ103">
        <v>0</v>
      </c>
      <c r="BR103">
        <v>0</v>
      </c>
      <c r="BS103">
        <v>0</v>
      </c>
      <c r="BT103">
        <v>0</v>
      </c>
      <c r="BU103">
        <v>0</v>
      </c>
      <c r="BV103">
        <v>0</v>
      </c>
      <c r="BW103">
        <v>0</v>
      </c>
      <c r="BX103">
        <v>0</v>
      </c>
      <c r="BY103">
        <v>0</v>
      </c>
      <c r="BZ103">
        <v>0</v>
      </c>
      <c r="CA103">
        <v>0</v>
      </c>
      <c r="CB103">
        <v>0</v>
      </c>
      <c r="CC103">
        <v>0</v>
      </c>
      <c r="CD103">
        <v>0</v>
      </c>
      <c r="CE103">
        <v>0</v>
      </c>
      <c r="CF103">
        <v>0</v>
      </c>
      <c r="CG103">
        <v>0</v>
      </c>
      <c r="CH103">
        <v>0</v>
      </c>
      <c r="CI103">
        <v>1</v>
      </c>
      <c r="CJ103">
        <v>0</v>
      </c>
      <c r="CK103">
        <v>0</v>
      </c>
      <c r="CL103">
        <v>0</v>
      </c>
      <c r="CM103">
        <v>0</v>
      </c>
      <c r="CN103">
        <v>0</v>
      </c>
      <c r="CO103">
        <v>0</v>
      </c>
      <c r="CP103">
        <v>0</v>
      </c>
      <c r="CQ103">
        <v>0</v>
      </c>
      <c r="CR103">
        <v>0</v>
      </c>
      <c r="CS103">
        <v>0</v>
      </c>
      <c r="CT103">
        <v>0</v>
      </c>
      <c r="CU103">
        <v>0</v>
      </c>
      <c r="CV103">
        <v>0</v>
      </c>
      <c r="CW103">
        <v>0</v>
      </c>
      <c r="CX103">
        <v>0</v>
      </c>
      <c r="CY103">
        <v>0</v>
      </c>
      <c r="CZ103">
        <v>0</v>
      </c>
      <c r="DA103">
        <v>0</v>
      </c>
      <c r="DB103">
        <v>0</v>
      </c>
      <c r="DC103">
        <v>0</v>
      </c>
      <c r="DD103">
        <v>0</v>
      </c>
      <c r="DE103">
        <v>0</v>
      </c>
      <c r="DF103">
        <v>0</v>
      </c>
      <c r="DG103">
        <v>1</v>
      </c>
      <c r="DH103">
        <v>0</v>
      </c>
      <c r="DI103">
        <v>0</v>
      </c>
      <c r="DJ103">
        <v>0</v>
      </c>
      <c r="DK103">
        <v>0</v>
      </c>
      <c r="DL103">
        <v>0</v>
      </c>
      <c r="DM103">
        <v>0</v>
      </c>
    </row>
    <row r="104" spans="1:118" s="26" customFormat="1" x14ac:dyDescent="0.25">
      <c r="A104" s="29" t="s">
        <v>215</v>
      </c>
      <c r="DN104" s="30"/>
    </row>
    <row r="105" spans="1:118" x14ac:dyDescent="0.25">
      <c r="A105" s="17">
        <v>67</v>
      </c>
      <c r="B105" t="s">
        <v>216</v>
      </c>
      <c r="C105" t="s">
        <v>217</v>
      </c>
      <c r="D105">
        <v>0</v>
      </c>
      <c r="E105">
        <v>0</v>
      </c>
      <c r="F105">
        <v>0</v>
      </c>
      <c r="G105">
        <v>0</v>
      </c>
      <c r="H105">
        <v>0</v>
      </c>
      <c r="I105">
        <v>0</v>
      </c>
      <c r="J105">
        <v>0</v>
      </c>
      <c r="K105">
        <v>0</v>
      </c>
      <c r="L105">
        <v>0</v>
      </c>
      <c r="M105">
        <v>0</v>
      </c>
      <c r="N105">
        <v>0</v>
      </c>
      <c r="O105">
        <v>1</v>
      </c>
      <c r="P105">
        <v>0</v>
      </c>
      <c r="Q105">
        <v>0</v>
      </c>
      <c r="R105">
        <v>0</v>
      </c>
      <c r="S105">
        <v>0</v>
      </c>
      <c r="T105">
        <v>0</v>
      </c>
      <c r="U105">
        <v>1</v>
      </c>
      <c r="V105">
        <v>0</v>
      </c>
      <c r="W105">
        <v>0</v>
      </c>
      <c r="X105">
        <v>0</v>
      </c>
      <c r="Y105">
        <v>0</v>
      </c>
      <c r="Z105">
        <v>0</v>
      </c>
      <c r="AA105">
        <v>1</v>
      </c>
      <c r="AB105">
        <v>0</v>
      </c>
      <c r="AC105">
        <v>0</v>
      </c>
      <c r="AD105">
        <v>0</v>
      </c>
      <c r="AE105">
        <v>0</v>
      </c>
      <c r="AF105">
        <v>0</v>
      </c>
      <c r="AG105">
        <v>1</v>
      </c>
      <c r="AH105">
        <v>0</v>
      </c>
      <c r="AI105">
        <v>0</v>
      </c>
      <c r="AJ105">
        <v>0</v>
      </c>
      <c r="AK105">
        <v>0</v>
      </c>
      <c r="AL105">
        <v>0</v>
      </c>
      <c r="AM105">
        <v>0</v>
      </c>
      <c r="AN105">
        <v>0</v>
      </c>
      <c r="AO105">
        <v>0</v>
      </c>
      <c r="AP105">
        <v>0</v>
      </c>
      <c r="AQ105">
        <v>0</v>
      </c>
      <c r="AR105">
        <v>0</v>
      </c>
      <c r="AS105">
        <v>1</v>
      </c>
      <c r="AT105">
        <v>0</v>
      </c>
      <c r="AU105">
        <v>0</v>
      </c>
      <c r="AV105">
        <v>0</v>
      </c>
      <c r="AW105">
        <v>0</v>
      </c>
      <c r="AX105">
        <v>0</v>
      </c>
      <c r="AY105">
        <v>0</v>
      </c>
      <c r="AZ105">
        <v>0</v>
      </c>
      <c r="BA105">
        <v>0</v>
      </c>
      <c r="BB105">
        <v>0</v>
      </c>
      <c r="BC105">
        <v>0</v>
      </c>
      <c r="BD105">
        <v>0</v>
      </c>
      <c r="BE105">
        <v>0</v>
      </c>
      <c r="BF105">
        <v>0</v>
      </c>
      <c r="BG105">
        <v>0</v>
      </c>
      <c r="BH105">
        <v>0</v>
      </c>
      <c r="BI105">
        <v>0</v>
      </c>
      <c r="BJ105">
        <v>1</v>
      </c>
      <c r="BK105">
        <v>0</v>
      </c>
      <c r="BL105">
        <v>0</v>
      </c>
      <c r="BM105">
        <v>0</v>
      </c>
      <c r="BN105">
        <v>0</v>
      </c>
      <c r="BO105">
        <v>0</v>
      </c>
      <c r="BP105">
        <v>0</v>
      </c>
      <c r="BQ105">
        <v>0</v>
      </c>
      <c r="BR105">
        <v>0</v>
      </c>
      <c r="BS105">
        <v>0</v>
      </c>
      <c r="BT105">
        <v>0</v>
      </c>
      <c r="BU105">
        <v>0</v>
      </c>
      <c r="BV105">
        <v>0</v>
      </c>
      <c r="BW105">
        <v>1</v>
      </c>
      <c r="BX105">
        <v>0</v>
      </c>
      <c r="BY105">
        <v>0</v>
      </c>
      <c r="BZ105">
        <v>0</v>
      </c>
      <c r="CA105">
        <v>0</v>
      </c>
      <c r="CB105">
        <v>0</v>
      </c>
      <c r="CC105">
        <v>1</v>
      </c>
      <c r="CD105">
        <v>0</v>
      </c>
      <c r="CE105">
        <v>0</v>
      </c>
      <c r="CF105">
        <v>0</v>
      </c>
      <c r="CG105">
        <v>0</v>
      </c>
      <c r="CH105">
        <v>0</v>
      </c>
      <c r="CI105">
        <v>0</v>
      </c>
      <c r="CJ105">
        <v>0</v>
      </c>
      <c r="CK105">
        <v>0</v>
      </c>
      <c r="CL105">
        <v>0</v>
      </c>
      <c r="CM105">
        <v>0</v>
      </c>
      <c r="CN105">
        <v>0</v>
      </c>
      <c r="CO105">
        <v>0</v>
      </c>
      <c r="CP105">
        <v>0</v>
      </c>
      <c r="CQ105">
        <v>0</v>
      </c>
      <c r="CR105">
        <v>0</v>
      </c>
      <c r="CS105">
        <v>0</v>
      </c>
      <c r="CT105">
        <v>0</v>
      </c>
      <c r="CU105">
        <v>1</v>
      </c>
      <c r="CV105">
        <v>0</v>
      </c>
      <c r="CW105">
        <v>0</v>
      </c>
      <c r="CX105">
        <v>0</v>
      </c>
      <c r="CY105">
        <v>0</v>
      </c>
      <c r="CZ105">
        <v>0</v>
      </c>
      <c r="DA105">
        <v>1</v>
      </c>
      <c r="DB105">
        <v>0</v>
      </c>
      <c r="DC105">
        <v>0</v>
      </c>
      <c r="DD105">
        <v>0</v>
      </c>
      <c r="DE105">
        <v>0</v>
      </c>
      <c r="DF105">
        <v>0</v>
      </c>
      <c r="DG105">
        <v>0</v>
      </c>
      <c r="DH105">
        <v>0</v>
      </c>
      <c r="DI105">
        <v>0</v>
      </c>
      <c r="DJ105">
        <v>0</v>
      </c>
      <c r="DK105">
        <v>0</v>
      </c>
      <c r="DL105">
        <v>0</v>
      </c>
      <c r="DM105">
        <v>0</v>
      </c>
    </row>
    <row r="106" spans="1:118" s="26" customFormat="1" x14ac:dyDescent="0.25">
      <c r="A106" s="29" t="s">
        <v>218</v>
      </c>
      <c r="DN106" s="30"/>
    </row>
    <row r="107" spans="1:118" x14ac:dyDescent="0.25">
      <c r="A107" s="17">
        <v>68</v>
      </c>
      <c r="B107" t="s">
        <v>219</v>
      </c>
      <c r="C107" t="s">
        <v>220</v>
      </c>
      <c r="D107">
        <v>0</v>
      </c>
      <c r="E107">
        <v>0</v>
      </c>
      <c r="F107">
        <v>0</v>
      </c>
      <c r="G107">
        <v>0</v>
      </c>
      <c r="H107">
        <v>0</v>
      </c>
      <c r="I107">
        <v>0</v>
      </c>
      <c r="J107">
        <v>0</v>
      </c>
      <c r="K107">
        <v>0</v>
      </c>
      <c r="L107">
        <v>0</v>
      </c>
      <c r="M107">
        <v>1</v>
      </c>
      <c r="N107">
        <v>1</v>
      </c>
      <c r="O107">
        <v>1</v>
      </c>
      <c r="P107">
        <v>0</v>
      </c>
      <c r="Q107">
        <v>0</v>
      </c>
      <c r="R107">
        <v>0</v>
      </c>
      <c r="S107">
        <v>1</v>
      </c>
      <c r="T107">
        <v>1</v>
      </c>
      <c r="U107">
        <v>1</v>
      </c>
      <c r="V107">
        <v>0</v>
      </c>
      <c r="W107">
        <v>0</v>
      </c>
      <c r="X107">
        <v>0</v>
      </c>
      <c r="Y107">
        <v>1</v>
      </c>
      <c r="Z107">
        <v>1</v>
      </c>
      <c r="AA107">
        <v>1</v>
      </c>
      <c r="AB107">
        <v>0</v>
      </c>
      <c r="AC107">
        <v>0</v>
      </c>
      <c r="AD107">
        <v>0</v>
      </c>
      <c r="AE107">
        <v>1</v>
      </c>
      <c r="AF107">
        <v>1</v>
      </c>
      <c r="AG107">
        <v>1</v>
      </c>
      <c r="AH107">
        <v>0</v>
      </c>
      <c r="AI107">
        <v>0</v>
      </c>
      <c r="AJ107">
        <v>0</v>
      </c>
      <c r="AK107">
        <v>0</v>
      </c>
      <c r="AL107">
        <v>0</v>
      </c>
      <c r="AM107">
        <v>0</v>
      </c>
      <c r="AN107">
        <v>0</v>
      </c>
      <c r="AO107">
        <v>0</v>
      </c>
      <c r="AP107">
        <v>0</v>
      </c>
      <c r="AQ107">
        <v>1</v>
      </c>
      <c r="AR107">
        <v>1</v>
      </c>
      <c r="AS107">
        <v>1</v>
      </c>
      <c r="AT107">
        <v>0</v>
      </c>
      <c r="AU107">
        <v>0</v>
      </c>
      <c r="AV107">
        <v>0</v>
      </c>
      <c r="AW107">
        <v>1</v>
      </c>
      <c r="AX107">
        <v>1</v>
      </c>
      <c r="AY107">
        <v>0</v>
      </c>
      <c r="AZ107">
        <v>0</v>
      </c>
      <c r="BA107">
        <v>0</v>
      </c>
      <c r="BB107">
        <v>0</v>
      </c>
      <c r="BC107">
        <v>0</v>
      </c>
      <c r="BD107">
        <v>0</v>
      </c>
      <c r="BE107">
        <v>0</v>
      </c>
      <c r="BF107">
        <v>0</v>
      </c>
      <c r="BG107">
        <v>0</v>
      </c>
      <c r="BH107">
        <v>1</v>
      </c>
      <c r="BI107">
        <v>1</v>
      </c>
      <c r="BJ107">
        <v>1</v>
      </c>
      <c r="BK107">
        <v>0</v>
      </c>
      <c r="BL107">
        <v>0</v>
      </c>
      <c r="BM107">
        <v>0</v>
      </c>
      <c r="BN107">
        <v>0</v>
      </c>
      <c r="BO107">
        <v>0</v>
      </c>
      <c r="BP107">
        <v>0</v>
      </c>
      <c r="BQ107">
        <v>0</v>
      </c>
      <c r="BR107">
        <v>0</v>
      </c>
      <c r="BS107">
        <v>0</v>
      </c>
      <c r="BT107">
        <v>0</v>
      </c>
      <c r="BU107">
        <v>1</v>
      </c>
      <c r="BV107">
        <v>1</v>
      </c>
      <c r="BW107">
        <v>1</v>
      </c>
      <c r="BX107">
        <v>0</v>
      </c>
      <c r="BY107">
        <v>0</v>
      </c>
      <c r="BZ107">
        <v>0</v>
      </c>
      <c r="CA107">
        <v>1</v>
      </c>
      <c r="CB107">
        <v>1</v>
      </c>
      <c r="CC107">
        <v>1</v>
      </c>
      <c r="CD107">
        <v>0</v>
      </c>
      <c r="CE107">
        <v>0</v>
      </c>
      <c r="CF107">
        <v>0</v>
      </c>
      <c r="CG107">
        <v>0</v>
      </c>
      <c r="CH107">
        <v>0</v>
      </c>
      <c r="CI107">
        <v>0</v>
      </c>
      <c r="CJ107">
        <v>0</v>
      </c>
      <c r="CK107">
        <v>0</v>
      </c>
      <c r="CL107">
        <v>0</v>
      </c>
      <c r="CM107">
        <v>0</v>
      </c>
      <c r="CN107">
        <v>0</v>
      </c>
      <c r="CO107">
        <v>1</v>
      </c>
      <c r="CP107">
        <v>0</v>
      </c>
      <c r="CQ107">
        <v>0</v>
      </c>
      <c r="CR107">
        <v>0</v>
      </c>
      <c r="CS107">
        <v>1</v>
      </c>
      <c r="CT107">
        <v>1</v>
      </c>
      <c r="CU107">
        <v>1</v>
      </c>
      <c r="CV107">
        <v>0</v>
      </c>
      <c r="CW107">
        <v>0</v>
      </c>
      <c r="CX107">
        <v>0</v>
      </c>
      <c r="CY107">
        <v>1</v>
      </c>
      <c r="CZ107">
        <v>1</v>
      </c>
      <c r="DA107">
        <v>1</v>
      </c>
      <c r="DB107">
        <v>0</v>
      </c>
      <c r="DC107">
        <v>0</v>
      </c>
      <c r="DD107">
        <v>0</v>
      </c>
      <c r="DE107">
        <v>0</v>
      </c>
      <c r="DF107">
        <v>0</v>
      </c>
      <c r="DG107">
        <v>0</v>
      </c>
      <c r="DH107">
        <v>0</v>
      </c>
      <c r="DI107">
        <v>0</v>
      </c>
      <c r="DJ107">
        <v>0</v>
      </c>
      <c r="DK107">
        <v>0</v>
      </c>
      <c r="DL107">
        <v>0</v>
      </c>
      <c r="DM107">
        <v>1</v>
      </c>
    </row>
    <row r="108" spans="1:118" x14ac:dyDescent="0.25">
      <c r="A108" s="17">
        <v>69</v>
      </c>
      <c r="B108" t="s">
        <v>221</v>
      </c>
      <c r="C108" t="s">
        <v>222</v>
      </c>
      <c r="D108">
        <v>0</v>
      </c>
      <c r="E108">
        <v>0</v>
      </c>
      <c r="F108">
        <v>0</v>
      </c>
      <c r="G108">
        <v>0</v>
      </c>
      <c r="H108">
        <v>0</v>
      </c>
      <c r="I108">
        <v>1</v>
      </c>
      <c r="J108">
        <v>0</v>
      </c>
      <c r="K108">
        <v>0</v>
      </c>
      <c r="L108">
        <v>0</v>
      </c>
      <c r="M108">
        <v>1</v>
      </c>
      <c r="N108">
        <v>1</v>
      </c>
      <c r="O108">
        <v>1</v>
      </c>
      <c r="P108">
        <v>0</v>
      </c>
      <c r="Q108">
        <v>0</v>
      </c>
      <c r="R108">
        <v>0</v>
      </c>
      <c r="S108">
        <v>1</v>
      </c>
      <c r="T108">
        <v>1</v>
      </c>
      <c r="U108">
        <v>1</v>
      </c>
      <c r="V108">
        <v>0</v>
      </c>
      <c r="W108">
        <v>0</v>
      </c>
      <c r="X108">
        <v>0</v>
      </c>
      <c r="Y108">
        <v>1</v>
      </c>
      <c r="Z108">
        <v>1</v>
      </c>
      <c r="AA108">
        <v>1</v>
      </c>
      <c r="AB108">
        <v>0</v>
      </c>
      <c r="AC108">
        <v>0</v>
      </c>
      <c r="AD108">
        <v>0</v>
      </c>
      <c r="AE108">
        <v>1</v>
      </c>
      <c r="AF108">
        <v>1</v>
      </c>
      <c r="AG108">
        <v>1</v>
      </c>
      <c r="AH108">
        <v>0</v>
      </c>
      <c r="AI108">
        <v>0</v>
      </c>
      <c r="AJ108">
        <v>0</v>
      </c>
      <c r="AK108">
        <v>0</v>
      </c>
      <c r="AL108">
        <v>0</v>
      </c>
      <c r="AM108">
        <v>0</v>
      </c>
      <c r="AN108">
        <v>0</v>
      </c>
      <c r="AO108">
        <v>0</v>
      </c>
      <c r="AP108">
        <v>0</v>
      </c>
      <c r="AQ108">
        <v>1</v>
      </c>
      <c r="AR108">
        <v>1</v>
      </c>
      <c r="AS108">
        <v>1</v>
      </c>
      <c r="AT108">
        <v>0</v>
      </c>
      <c r="AU108">
        <v>0</v>
      </c>
      <c r="AV108">
        <v>0</v>
      </c>
      <c r="AW108">
        <v>1</v>
      </c>
      <c r="AX108">
        <v>1</v>
      </c>
      <c r="AY108">
        <v>0</v>
      </c>
      <c r="AZ108">
        <v>0</v>
      </c>
      <c r="BA108">
        <v>0</v>
      </c>
      <c r="BB108">
        <v>0</v>
      </c>
      <c r="BC108">
        <v>0</v>
      </c>
      <c r="BD108">
        <v>1</v>
      </c>
      <c r="BE108">
        <v>0</v>
      </c>
      <c r="BF108">
        <v>0</v>
      </c>
      <c r="BG108">
        <v>0</v>
      </c>
      <c r="BH108">
        <v>1</v>
      </c>
      <c r="BI108">
        <v>1</v>
      </c>
      <c r="BJ108">
        <v>1</v>
      </c>
      <c r="BK108">
        <v>0</v>
      </c>
      <c r="BL108">
        <v>0</v>
      </c>
      <c r="BM108">
        <v>0</v>
      </c>
      <c r="BN108">
        <v>0</v>
      </c>
      <c r="BO108">
        <v>0</v>
      </c>
      <c r="BP108">
        <v>0</v>
      </c>
      <c r="BQ108">
        <v>1</v>
      </c>
      <c r="BR108">
        <v>0</v>
      </c>
      <c r="BS108">
        <v>0</v>
      </c>
      <c r="BT108">
        <v>0</v>
      </c>
      <c r="BU108">
        <v>1</v>
      </c>
      <c r="BV108">
        <v>1</v>
      </c>
      <c r="BW108">
        <v>1</v>
      </c>
      <c r="BX108">
        <v>0</v>
      </c>
      <c r="BY108">
        <v>0</v>
      </c>
      <c r="BZ108">
        <v>0</v>
      </c>
      <c r="CA108">
        <v>1</v>
      </c>
      <c r="CB108">
        <v>1</v>
      </c>
      <c r="CC108">
        <v>1</v>
      </c>
      <c r="CD108">
        <v>0</v>
      </c>
      <c r="CE108">
        <v>0</v>
      </c>
      <c r="CF108">
        <v>0</v>
      </c>
      <c r="CG108">
        <v>0</v>
      </c>
      <c r="CH108">
        <v>0</v>
      </c>
      <c r="CI108">
        <v>0</v>
      </c>
      <c r="CJ108">
        <v>0</v>
      </c>
      <c r="CK108">
        <v>0</v>
      </c>
      <c r="CL108">
        <v>0</v>
      </c>
      <c r="CM108">
        <v>1</v>
      </c>
      <c r="CN108">
        <v>1</v>
      </c>
      <c r="CO108">
        <v>1</v>
      </c>
      <c r="CP108">
        <v>0</v>
      </c>
      <c r="CQ108">
        <v>0</v>
      </c>
      <c r="CR108">
        <v>0</v>
      </c>
      <c r="CS108">
        <v>1</v>
      </c>
      <c r="CT108">
        <v>1</v>
      </c>
      <c r="CU108">
        <v>1</v>
      </c>
      <c r="CV108">
        <v>0</v>
      </c>
      <c r="CW108">
        <v>0</v>
      </c>
      <c r="CX108">
        <v>0</v>
      </c>
      <c r="CY108">
        <v>1</v>
      </c>
      <c r="CZ108">
        <v>1</v>
      </c>
      <c r="DA108">
        <v>1</v>
      </c>
      <c r="DB108">
        <v>0</v>
      </c>
      <c r="DC108">
        <v>0</v>
      </c>
      <c r="DD108">
        <v>0</v>
      </c>
      <c r="DE108">
        <v>0</v>
      </c>
      <c r="DF108">
        <v>0</v>
      </c>
      <c r="DG108">
        <v>0</v>
      </c>
      <c r="DH108">
        <v>0</v>
      </c>
      <c r="DI108">
        <v>0</v>
      </c>
      <c r="DJ108">
        <v>0</v>
      </c>
      <c r="DK108">
        <v>1</v>
      </c>
      <c r="DL108">
        <v>1</v>
      </c>
      <c r="DM108">
        <v>1</v>
      </c>
    </row>
    <row r="109" spans="1:118" x14ac:dyDescent="0.25">
      <c r="A109" s="17">
        <v>70</v>
      </c>
      <c r="B109" t="s">
        <v>223</v>
      </c>
      <c r="C109" t="s">
        <v>224</v>
      </c>
      <c r="D109">
        <v>0</v>
      </c>
      <c r="E109">
        <v>0</v>
      </c>
      <c r="F109">
        <v>0</v>
      </c>
      <c r="G109">
        <v>0</v>
      </c>
      <c r="H109">
        <v>0</v>
      </c>
      <c r="I109">
        <v>1</v>
      </c>
      <c r="J109">
        <v>0</v>
      </c>
      <c r="K109">
        <v>0</v>
      </c>
      <c r="L109">
        <v>0</v>
      </c>
      <c r="M109">
        <v>0</v>
      </c>
      <c r="N109">
        <v>0</v>
      </c>
      <c r="O109">
        <v>0</v>
      </c>
      <c r="P109">
        <v>0</v>
      </c>
      <c r="Q109">
        <v>0</v>
      </c>
      <c r="R109">
        <v>0</v>
      </c>
      <c r="S109">
        <v>0</v>
      </c>
      <c r="T109">
        <v>0</v>
      </c>
      <c r="U109">
        <v>0</v>
      </c>
      <c r="V109">
        <v>0</v>
      </c>
      <c r="W109">
        <v>0</v>
      </c>
      <c r="X109">
        <v>0</v>
      </c>
      <c r="Y109">
        <v>0</v>
      </c>
      <c r="Z109">
        <v>0</v>
      </c>
      <c r="AA109">
        <v>0</v>
      </c>
      <c r="AB109">
        <v>0</v>
      </c>
      <c r="AC109">
        <v>0</v>
      </c>
      <c r="AD109">
        <v>0</v>
      </c>
      <c r="AE109">
        <v>0</v>
      </c>
      <c r="AF109">
        <v>0</v>
      </c>
      <c r="AG109">
        <v>0</v>
      </c>
      <c r="AH109">
        <v>0</v>
      </c>
      <c r="AI109">
        <v>0</v>
      </c>
      <c r="AJ109">
        <v>0</v>
      </c>
      <c r="AK109">
        <v>0</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1</v>
      </c>
      <c r="BE109">
        <v>0</v>
      </c>
      <c r="BF109">
        <v>0</v>
      </c>
      <c r="BG109">
        <v>0</v>
      </c>
      <c r="BH109">
        <v>0</v>
      </c>
      <c r="BI109">
        <v>0</v>
      </c>
      <c r="BJ109">
        <v>0</v>
      </c>
      <c r="BK109">
        <v>0</v>
      </c>
      <c r="BL109">
        <v>0</v>
      </c>
      <c r="BM109">
        <v>0</v>
      </c>
      <c r="BN109">
        <v>0</v>
      </c>
      <c r="BO109">
        <v>0</v>
      </c>
      <c r="BP109">
        <v>0</v>
      </c>
      <c r="BQ109">
        <v>1</v>
      </c>
      <c r="BR109">
        <v>0</v>
      </c>
      <c r="BS109">
        <v>0</v>
      </c>
      <c r="BT109">
        <v>0</v>
      </c>
      <c r="BU109">
        <v>0</v>
      </c>
      <c r="BV109">
        <v>0</v>
      </c>
      <c r="BW109">
        <v>0</v>
      </c>
      <c r="BX109">
        <v>0</v>
      </c>
      <c r="BY109">
        <v>0</v>
      </c>
      <c r="BZ109">
        <v>0</v>
      </c>
      <c r="CA109">
        <v>0</v>
      </c>
      <c r="CB109">
        <v>0</v>
      </c>
      <c r="CC109">
        <v>0</v>
      </c>
      <c r="CD109">
        <v>0</v>
      </c>
      <c r="CE109">
        <v>0</v>
      </c>
      <c r="CF109">
        <v>0</v>
      </c>
      <c r="CG109">
        <v>0</v>
      </c>
      <c r="CH109">
        <v>0</v>
      </c>
      <c r="CI109">
        <v>1</v>
      </c>
      <c r="CJ109">
        <v>0</v>
      </c>
      <c r="CK109">
        <v>0</v>
      </c>
      <c r="CL109">
        <v>0</v>
      </c>
      <c r="CM109">
        <v>1</v>
      </c>
      <c r="CN109">
        <v>1</v>
      </c>
      <c r="CO109">
        <v>1</v>
      </c>
      <c r="CP109">
        <v>0</v>
      </c>
      <c r="CQ109">
        <v>0</v>
      </c>
      <c r="CR109">
        <v>0</v>
      </c>
      <c r="CS109">
        <v>0</v>
      </c>
      <c r="CT109">
        <v>0</v>
      </c>
      <c r="CU109">
        <v>0</v>
      </c>
      <c r="CV109">
        <v>0</v>
      </c>
      <c r="CW109">
        <v>0</v>
      </c>
      <c r="CX109">
        <v>0</v>
      </c>
      <c r="CY109">
        <v>0</v>
      </c>
      <c r="CZ109">
        <v>0</v>
      </c>
      <c r="DA109">
        <v>0</v>
      </c>
      <c r="DB109">
        <v>0</v>
      </c>
      <c r="DC109">
        <v>0</v>
      </c>
      <c r="DD109">
        <v>0</v>
      </c>
      <c r="DE109">
        <v>0</v>
      </c>
      <c r="DF109">
        <v>0</v>
      </c>
      <c r="DG109">
        <v>1</v>
      </c>
      <c r="DH109">
        <v>0</v>
      </c>
      <c r="DI109">
        <v>0</v>
      </c>
      <c r="DJ109">
        <v>0</v>
      </c>
      <c r="DK109">
        <v>1</v>
      </c>
      <c r="DL109">
        <v>1</v>
      </c>
      <c r="DM109">
        <v>1</v>
      </c>
    </row>
    <row r="110" spans="1:118" x14ac:dyDescent="0.25">
      <c r="A110" s="20" t="s">
        <v>225</v>
      </c>
    </row>
    <row r="111" spans="1:118" x14ac:dyDescent="0.25">
      <c r="A111" s="17">
        <v>71</v>
      </c>
      <c r="B111" t="s">
        <v>226</v>
      </c>
      <c r="C111" t="s">
        <v>227</v>
      </c>
      <c r="D111">
        <v>0</v>
      </c>
      <c r="E111">
        <v>0</v>
      </c>
      <c r="F111">
        <v>0</v>
      </c>
      <c r="G111">
        <v>0</v>
      </c>
      <c r="H111">
        <v>0</v>
      </c>
      <c r="I111">
        <v>0</v>
      </c>
      <c r="J111">
        <v>0</v>
      </c>
      <c r="K111">
        <v>0</v>
      </c>
      <c r="L111">
        <v>0</v>
      </c>
      <c r="M111">
        <v>1</v>
      </c>
      <c r="N111">
        <v>1</v>
      </c>
      <c r="O111">
        <v>1</v>
      </c>
      <c r="P111">
        <v>0</v>
      </c>
      <c r="Q111">
        <v>0</v>
      </c>
      <c r="R111">
        <v>0</v>
      </c>
      <c r="S111">
        <v>1</v>
      </c>
      <c r="T111">
        <v>1</v>
      </c>
      <c r="U111">
        <v>1</v>
      </c>
      <c r="V111">
        <v>0</v>
      </c>
      <c r="W111">
        <v>0</v>
      </c>
      <c r="X111">
        <v>0</v>
      </c>
      <c r="Y111">
        <v>1</v>
      </c>
      <c r="Z111">
        <v>1</v>
      </c>
      <c r="AA111">
        <v>1</v>
      </c>
      <c r="AB111">
        <v>0</v>
      </c>
      <c r="AC111">
        <v>0</v>
      </c>
      <c r="AD111">
        <v>0</v>
      </c>
      <c r="AE111">
        <v>1</v>
      </c>
      <c r="AF111">
        <v>1</v>
      </c>
      <c r="AG111">
        <v>1</v>
      </c>
      <c r="AH111">
        <v>0</v>
      </c>
      <c r="AI111">
        <v>0</v>
      </c>
      <c r="AJ111">
        <v>0</v>
      </c>
      <c r="AK111">
        <v>0</v>
      </c>
      <c r="AL111">
        <v>0</v>
      </c>
      <c r="AM111">
        <v>0</v>
      </c>
      <c r="AN111">
        <v>0</v>
      </c>
      <c r="AO111">
        <v>0</v>
      </c>
      <c r="AP111">
        <v>0</v>
      </c>
      <c r="AQ111">
        <v>1</v>
      </c>
      <c r="AR111">
        <v>1</v>
      </c>
      <c r="AS111">
        <v>1</v>
      </c>
      <c r="AT111">
        <v>0</v>
      </c>
      <c r="AU111">
        <v>0</v>
      </c>
      <c r="AV111">
        <v>0</v>
      </c>
      <c r="AW111">
        <v>1</v>
      </c>
      <c r="AX111">
        <v>1</v>
      </c>
      <c r="AY111">
        <v>0</v>
      </c>
      <c r="AZ111">
        <v>0</v>
      </c>
      <c r="BA111">
        <v>0</v>
      </c>
      <c r="BB111">
        <v>0</v>
      </c>
      <c r="BC111">
        <v>0</v>
      </c>
      <c r="BD111">
        <v>0</v>
      </c>
      <c r="BE111">
        <v>0</v>
      </c>
      <c r="BF111">
        <v>0</v>
      </c>
      <c r="BG111">
        <v>0</v>
      </c>
      <c r="BH111">
        <v>1</v>
      </c>
      <c r="BI111">
        <v>1</v>
      </c>
      <c r="BJ111">
        <v>1</v>
      </c>
      <c r="BK111">
        <v>0</v>
      </c>
      <c r="BL111">
        <v>0</v>
      </c>
      <c r="BM111">
        <v>0</v>
      </c>
      <c r="BN111">
        <v>0</v>
      </c>
      <c r="BO111">
        <v>0</v>
      </c>
      <c r="BP111">
        <v>0</v>
      </c>
      <c r="BQ111">
        <v>0</v>
      </c>
      <c r="BR111">
        <v>0</v>
      </c>
      <c r="BS111">
        <v>0</v>
      </c>
      <c r="BT111">
        <v>0</v>
      </c>
      <c r="BU111">
        <v>1</v>
      </c>
      <c r="BV111">
        <v>1</v>
      </c>
      <c r="BW111">
        <v>1</v>
      </c>
      <c r="BX111">
        <v>0</v>
      </c>
      <c r="BY111">
        <v>0</v>
      </c>
      <c r="BZ111">
        <v>0</v>
      </c>
      <c r="CA111">
        <v>1</v>
      </c>
      <c r="CB111">
        <v>1</v>
      </c>
      <c r="CC111">
        <v>1</v>
      </c>
      <c r="CD111">
        <v>0</v>
      </c>
      <c r="CE111">
        <v>0</v>
      </c>
      <c r="CF111">
        <v>0</v>
      </c>
      <c r="CG111">
        <v>0</v>
      </c>
      <c r="CH111">
        <v>0</v>
      </c>
      <c r="CI111">
        <v>0</v>
      </c>
      <c r="CJ111">
        <v>0</v>
      </c>
      <c r="CK111">
        <v>0</v>
      </c>
      <c r="CL111">
        <v>0</v>
      </c>
      <c r="CM111">
        <v>0</v>
      </c>
      <c r="CN111">
        <v>0</v>
      </c>
      <c r="CO111">
        <v>0</v>
      </c>
      <c r="CP111">
        <v>0</v>
      </c>
      <c r="CQ111">
        <v>0</v>
      </c>
      <c r="CR111">
        <v>0</v>
      </c>
      <c r="CS111">
        <v>1</v>
      </c>
      <c r="CT111">
        <v>1</v>
      </c>
      <c r="CU111">
        <v>1</v>
      </c>
      <c r="CV111">
        <v>0</v>
      </c>
      <c r="CW111">
        <v>0</v>
      </c>
      <c r="CX111">
        <v>0</v>
      </c>
      <c r="CY111">
        <v>1</v>
      </c>
      <c r="CZ111">
        <v>1</v>
      </c>
      <c r="DA111">
        <v>1</v>
      </c>
      <c r="DB111">
        <v>0</v>
      </c>
      <c r="DC111">
        <v>0</v>
      </c>
      <c r="DD111">
        <v>0</v>
      </c>
      <c r="DE111">
        <v>0</v>
      </c>
      <c r="DF111">
        <v>0</v>
      </c>
      <c r="DG111">
        <v>0</v>
      </c>
      <c r="DH111">
        <v>0</v>
      </c>
      <c r="DI111">
        <v>0</v>
      </c>
      <c r="DJ111">
        <v>0</v>
      </c>
      <c r="DK111">
        <v>0</v>
      </c>
      <c r="DL111">
        <v>0</v>
      </c>
      <c r="DM111">
        <v>0</v>
      </c>
    </row>
    <row r="112" spans="1:118" s="26" customFormat="1" x14ac:dyDescent="0.25">
      <c r="A112" s="29" t="s">
        <v>228</v>
      </c>
      <c r="DN112" s="30"/>
    </row>
    <row r="113" spans="1:118" s="26" customFormat="1" x14ac:dyDescent="0.25">
      <c r="A113" s="29" t="s">
        <v>229</v>
      </c>
      <c r="DN113" s="30"/>
    </row>
    <row r="114" spans="1:118" x14ac:dyDescent="0.25">
      <c r="A114" s="17">
        <v>72</v>
      </c>
      <c r="B114" t="s">
        <v>230</v>
      </c>
      <c r="C114" t="s">
        <v>231</v>
      </c>
      <c r="D114">
        <v>0</v>
      </c>
      <c r="E114">
        <v>0</v>
      </c>
      <c r="F114">
        <v>0</v>
      </c>
      <c r="G114">
        <v>0</v>
      </c>
      <c r="H114">
        <v>0</v>
      </c>
      <c r="I114">
        <v>1</v>
      </c>
      <c r="J114">
        <v>0</v>
      </c>
      <c r="K114">
        <v>0</v>
      </c>
      <c r="L114">
        <v>0</v>
      </c>
      <c r="M114">
        <v>1</v>
      </c>
      <c r="N114">
        <v>1</v>
      </c>
      <c r="O114">
        <v>1</v>
      </c>
      <c r="P114">
        <v>0</v>
      </c>
      <c r="Q114">
        <v>0</v>
      </c>
      <c r="R114">
        <v>0</v>
      </c>
      <c r="S114">
        <v>1</v>
      </c>
      <c r="T114">
        <v>1</v>
      </c>
      <c r="U114">
        <v>1</v>
      </c>
      <c r="V114">
        <v>0</v>
      </c>
      <c r="W114">
        <v>0</v>
      </c>
      <c r="X114">
        <v>0</v>
      </c>
      <c r="Y114">
        <v>1</v>
      </c>
      <c r="Z114">
        <v>1</v>
      </c>
      <c r="AA114">
        <v>1</v>
      </c>
      <c r="AB114">
        <v>0</v>
      </c>
      <c r="AC114">
        <v>0</v>
      </c>
      <c r="AD114">
        <v>0</v>
      </c>
      <c r="AE114">
        <v>1</v>
      </c>
      <c r="AF114">
        <v>1</v>
      </c>
      <c r="AG114">
        <v>1</v>
      </c>
      <c r="AH114">
        <v>0</v>
      </c>
      <c r="AI114">
        <v>0</v>
      </c>
      <c r="AJ114">
        <v>0</v>
      </c>
      <c r="AK114">
        <v>0</v>
      </c>
      <c r="AL114">
        <v>0</v>
      </c>
      <c r="AM114">
        <v>0</v>
      </c>
      <c r="AN114">
        <v>0</v>
      </c>
      <c r="AO114">
        <v>0</v>
      </c>
      <c r="AP114">
        <v>0</v>
      </c>
      <c r="AQ114">
        <v>1</v>
      </c>
      <c r="AR114">
        <v>1</v>
      </c>
      <c r="AS114">
        <v>1</v>
      </c>
      <c r="AT114">
        <v>0</v>
      </c>
      <c r="AU114">
        <v>0</v>
      </c>
      <c r="AV114">
        <v>0</v>
      </c>
      <c r="AW114">
        <v>1</v>
      </c>
      <c r="AX114">
        <v>1</v>
      </c>
      <c r="AY114">
        <v>0</v>
      </c>
      <c r="AZ114">
        <v>0</v>
      </c>
      <c r="BA114">
        <v>0</v>
      </c>
      <c r="BB114">
        <v>0</v>
      </c>
      <c r="BC114">
        <v>0</v>
      </c>
      <c r="BD114">
        <v>1</v>
      </c>
      <c r="BE114">
        <v>0</v>
      </c>
      <c r="BF114">
        <v>0</v>
      </c>
      <c r="BG114">
        <v>0</v>
      </c>
      <c r="BH114">
        <v>1</v>
      </c>
      <c r="BI114">
        <v>1</v>
      </c>
      <c r="BJ114">
        <v>1</v>
      </c>
      <c r="BK114">
        <v>0</v>
      </c>
      <c r="BL114">
        <v>0</v>
      </c>
      <c r="BM114">
        <v>0</v>
      </c>
      <c r="BN114">
        <v>0</v>
      </c>
      <c r="BO114">
        <v>0</v>
      </c>
      <c r="BP114">
        <v>0</v>
      </c>
      <c r="BQ114">
        <v>1</v>
      </c>
      <c r="BR114">
        <v>0</v>
      </c>
      <c r="BS114">
        <v>0</v>
      </c>
      <c r="BT114">
        <v>0</v>
      </c>
      <c r="BU114">
        <v>1</v>
      </c>
      <c r="BV114">
        <v>1</v>
      </c>
      <c r="BW114">
        <v>1</v>
      </c>
      <c r="BX114">
        <v>0</v>
      </c>
      <c r="BY114">
        <v>0</v>
      </c>
      <c r="BZ114">
        <v>0</v>
      </c>
      <c r="CA114">
        <v>1</v>
      </c>
      <c r="CB114">
        <v>1</v>
      </c>
      <c r="CC114">
        <v>1</v>
      </c>
      <c r="CD114">
        <v>1</v>
      </c>
      <c r="CE114">
        <v>1</v>
      </c>
      <c r="CF114">
        <v>1</v>
      </c>
      <c r="CG114">
        <v>1</v>
      </c>
      <c r="CH114">
        <v>1</v>
      </c>
      <c r="CI114">
        <v>1</v>
      </c>
      <c r="CJ114">
        <v>1</v>
      </c>
      <c r="CK114">
        <v>1</v>
      </c>
      <c r="CL114">
        <v>1</v>
      </c>
      <c r="CM114">
        <v>1</v>
      </c>
      <c r="CN114">
        <v>1</v>
      </c>
      <c r="CO114">
        <v>1</v>
      </c>
      <c r="CP114">
        <v>0</v>
      </c>
      <c r="CQ114">
        <v>0</v>
      </c>
      <c r="CR114">
        <v>0</v>
      </c>
      <c r="CS114">
        <v>1</v>
      </c>
      <c r="CT114">
        <v>1</v>
      </c>
      <c r="CU114">
        <v>1</v>
      </c>
      <c r="CV114">
        <v>0</v>
      </c>
      <c r="CW114">
        <v>0</v>
      </c>
      <c r="CX114">
        <v>0</v>
      </c>
      <c r="CY114">
        <v>1</v>
      </c>
      <c r="CZ114">
        <v>1</v>
      </c>
      <c r="DA114">
        <v>1</v>
      </c>
      <c r="DB114">
        <v>1</v>
      </c>
      <c r="DC114">
        <v>1</v>
      </c>
      <c r="DD114">
        <v>1</v>
      </c>
      <c r="DE114">
        <v>1</v>
      </c>
      <c r="DF114">
        <v>1</v>
      </c>
      <c r="DG114">
        <v>1</v>
      </c>
      <c r="DH114">
        <v>1</v>
      </c>
      <c r="DI114">
        <v>1</v>
      </c>
      <c r="DJ114">
        <v>1</v>
      </c>
      <c r="DK114">
        <v>1</v>
      </c>
      <c r="DL114">
        <v>1</v>
      </c>
      <c r="DM114">
        <v>1</v>
      </c>
    </row>
    <row r="115" spans="1:118" x14ac:dyDescent="0.25">
      <c r="A115" s="17">
        <v>73</v>
      </c>
      <c r="B115" t="s">
        <v>232</v>
      </c>
      <c r="C115" t="s">
        <v>233</v>
      </c>
      <c r="D115">
        <v>0</v>
      </c>
      <c r="E115">
        <v>0</v>
      </c>
      <c r="F115">
        <v>0</v>
      </c>
      <c r="G115">
        <v>0</v>
      </c>
      <c r="H115">
        <v>0</v>
      </c>
      <c r="I115">
        <v>1</v>
      </c>
      <c r="J115">
        <v>0</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1</v>
      </c>
      <c r="BE115">
        <v>0</v>
      </c>
      <c r="BF115">
        <v>0</v>
      </c>
      <c r="BG115">
        <v>0</v>
      </c>
      <c r="BH115">
        <v>0</v>
      </c>
      <c r="BI115">
        <v>0</v>
      </c>
      <c r="BJ115">
        <v>0</v>
      </c>
      <c r="BK115">
        <v>0</v>
      </c>
      <c r="BL115">
        <v>0</v>
      </c>
      <c r="BM115">
        <v>0</v>
      </c>
      <c r="BN115">
        <v>0</v>
      </c>
      <c r="BO115">
        <v>0</v>
      </c>
      <c r="BP115">
        <v>0</v>
      </c>
      <c r="BQ115">
        <v>1</v>
      </c>
      <c r="BR115">
        <v>0</v>
      </c>
      <c r="BS115">
        <v>0</v>
      </c>
      <c r="BT115">
        <v>0</v>
      </c>
      <c r="BU115">
        <v>0</v>
      </c>
      <c r="BV115">
        <v>0</v>
      </c>
      <c r="BW115">
        <v>0</v>
      </c>
      <c r="BX115">
        <v>0</v>
      </c>
      <c r="BY115">
        <v>0</v>
      </c>
      <c r="BZ115">
        <v>0</v>
      </c>
      <c r="CA115">
        <v>0</v>
      </c>
      <c r="CB115">
        <v>0</v>
      </c>
      <c r="CC115">
        <v>0</v>
      </c>
      <c r="CD115">
        <v>1</v>
      </c>
      <c r="CE115">
        <v>1</v>
      </c>
      <c r="CF115">
        <v>1</v>
      </c>
      <c r="CG115">
        <v>1</v>
      </c>
      <c r="CH115">
        <v>1</v>
      </c>
      <c r="CI115">
        <v>1</v>
      </c>
      <c r="CJ115">
        <v>1</v>
      </c>
      <c r="CK115">
        <v>1</v>
      </c>
      <c r="CL115">
        <v>1</v>
      </c>
      <c r="CM115">
        <v>1</v>
      </c>
      <c r="CN115">
        <v>1</v>
      </c>
      <c r="CO115">
        <v>1</v>
      </c>
      <c r="CP115">
        <v>0</v>
      </c>
      <c r="CQ115">
        <v>0</v>
      </c>
      <c r="CR115">
        <v>0</v>
      </c>
      <c r="CS115">
        <v>0</v>
      </c>
      <c r="CT115">
        <v>0</v>
      </c>
      <c r="CU115">
        <v>0</v>
      </c>
      <c r="CV115">
        <v>0</v>
      </c>
      <c r="CW115">
        <v>0</v>
      </c>
      <c r="CX115">
        <v>0</v>
      </c>
      <c r="CY115">
        <v>0</v>
      </c>
      <c r="CZ115">
        <v>0</v>
      </c>
      <c r="DA115">
        <v>0</v>
      </c>
      <c r="DB115">
        <v>1</v>
      </c>
      <c r="DC115">
        <v>1</v>
      </c>
      <c r="DD115">
        <v>1</v>
      </c>
      <c r="DE115">
        <v>1</v>
      </c>
      <c r="DF115">
        <v>1</v>
      </c>
      <c r="DG115">
        <v>1</v>
      </c>
      <c r="DH115">
        <v>1</v>
      </c>
      <c r="DI115">
        <v>1</v>
      </c>
      <c r="DJ115">
        <v>1</v>
      </c>
      <c r="DK115">
        <v>1</v>
      </c>
      <c r="DL115">
        <v>1</v>
      </c>
      <c r="DM115">
        <v>1</v>
      </c>
    </row>
    <row r="116" spans="1:118" s="26" customFormat="1" x14ac:dyDescent="0.25">
      <c r="A116" s="29" t="s">
        <v>234</v>
      </c>
      <c r="DN116" s="30"/>
    </row>
    <row r="117" spans="1:118" x14ac:dyDescent="0.25">
      <c r="A117" s="17">
        <v>74</v>
      </c>
      <c r="B117" t="s">
        <v>235</v>
      </c>
      <c r="C117" t="s">
        <v>236</v>
      </c>
      <c r="D117">
        <v>0</v>
      </c>
      <c r="E117">
        <v>1</v>
      </c>
      <c r="F117">
        <v>0</v>
      </c>
      <c r="G117">
        <v>0</v>
      </c>
      <c r="H117">
        <v>0</v>
      </c>
      <c r="I117">
        <v>0</v>
      </c>
      <c r="J117">
        <v>0</v>
      </c>
      <c r="K117">
        <v>0</v>
      </c>
      <c r="L117">
        <v>0</v>
      </c>
      <c r="M117">
        <v>0</v>
      </c>
      <c r="N117">
        <v>0</v>
      </c>
      <c r="O117">
        <v>0</v>
      </c>
      <c r="P117">
        <v>0</v>
      </c>
      <c r="Q117">
        <v>0</v>
      </c>
      <c r="R117">
        <v>0</v>
      </c>
      <c r="S117">
        <v>0</v>
      </c>
      <c r="T117">
        <v>0</v>
      </c>
      <c r="U117">
        <v>0</v>
      </c>
      <c r="V117">
        <v>0</v>
      </c>
      <c r="W117">
        <v>0</v>
      </c>
      <c r="X117">
        <v>0</v>
      </c>
      <c r="Y117">
        <v>0</v>
      </c>
      <c r="Z117">
        <v>0</v>
      </c>
      <c r="AA117">
        <v>0</v>
      </c>
      <c r="AB117">
        <v>0</v>
      </c>
      <c r="AC117">
        <v>0</v>
      </c>
      <c r="AD117">
        <v>0</v>
      </c>
      <c r="AE117">
        <v>0</v>
      </c>
      <c r="AF117">
        <v>0</v>
      </c>
      <c r="AG117">
        <v>0</v>
      </c>
      <c r="AH117">
        <v>0</v>
      </c>
      <c r="AI117">
        <v>0</v>
      </c>
      <c r="AJ117">
        <v>0</v>
      </c>
      <c r="AK117">
        <v>0</v>
      </c>
      <c r="AL117">
        <v>0</v>
      </c>
      <c r="AM117">
        <v>0</v>
      </c>
      <c r="AN117">
        <v>0</v>
      </c>
      <c r="AO117">
        <v>0</v>
      </c>
      <c r="AP117">
        <v>0</v>
      </c>
      <c r="AQ117">
        <v>0</v>
      </c>
      <c r="AR117">
        <v>0</v>
      </c>
      <c r="AS117">
        <v>0</v>
      </c>
      <c r="AT117">
        <v>0</v>
      </c>
      <c r="AU117">
        <v>0</v>
      </c>
      <c r="AV117">
        <v>0</v>
      </c>
      <c r="AW117">
        <v>0</v>
      </c>
      <c r="AX117">
        <v>0</v>
      </c>
      <c r="AY117">
        <v>0</v>
      </c>
      <c r="AZ117">
        <v>1</v>
      </c>
      <c r="BA117">
        <v>0</v>
      </c>
      <c r="BB117">
        <v>0</v>
      </c>
      <c r="BC117">
        <v>0</v>
      </c>
      <c r="BD117">
        <v>0</v>
      </c>
      <c r="BE117">
        <v>0</v>
      </c>
      <c r="BF117">
        <v>0</v>
      </c>
      <c r="BG117">
        <v>0</v>
      </c>
      <c r="BH117">
        <v>0</v>
      </c>
      <c r="BI117">
        <v>0</v>
      </c>
      <c r="BJ117">
        <v>0</v>
      </c>
      <c r="BK117">
        <v>0</v>
      </c>
      <c r="BL117">
        <v>0</v>
      </c>
      <c r="BM117">
        <v>1</v>
      </c>
      <c r="BN117">
        <v>0</v>
      </c>
      <c r="BO117">
        <v>0</v>
      </c>
      <c r="BP117">
        <v>0</v>
      </c>
      <c r="BQ117">
        <v>0</v>
      </c>
      <c r="BR117">
        <v>0</v>
      </c>
      <c r="BS117">
        <v>0</v>
      </c>
      <c r="BT117">
        <v>0</v>
      </c>
      <c r="BU117">
        <v>0</v>
      </c>
      <c r="BV117">
        <v>0</v>
      </c>
      <c r="BW117">
        <v>0</v>
      </c>
      <c r="BX117">
        <v>0</v>
      </c>
      <c r="BY117">
        <v>0</v>
      </c>
      <c r="BZ117">
        <v>0</v>
      </c>
      <c r="CA117">
        <v>0</v>
      </c>
      <c r="CB117">
        <v>0</v>
      </c>
      <c r="CC117">
        <v>0</v>
      </c>
      <c r="CD117">
        <v>0</v>
      </c>
      <c r="CE117">
        <v>0</v>
      </c>
      <c r="CF117">
        <v>0</v>
      </c>
      <c r="CG117">
        <v>0</v>
      </c>
      <c r="CH117">
        <v>0</v>
      </c>
      <c r="CI117">
        <v>0</v>
      </c>
      <c r="CJ117">
        <v>0</v>
      </c>
      <c r="CK117">
        <v>0</v>
      </c>
      <c r="CL117">
        <v>0</v>
      </c>
      <c r="CM117">
        <v>0</v>
      </c>
      <c r="CN117">
        <v>0</v>
      </c>
      <c r="CO117">
        <v>0</v>
      </c>
      <c r="CP117">
        <v>0</v>
      </c>
      <c r="CQ117">
        <v>0</v>
      </c>
      <c r="CR117">
        <v>0</v>
      </c>
      <c r="CS117">
        <v>0</v>
      </c>
      <c r="CT117">
        <v>0</v>
      </c>
      <c r="CU117">
        <v>0</v>
      </c>
      <c r="CV117">
        <v>0</v>
      </c>
      <c r="CW117">
        <v>0</v>
      </c>
      <c r="CX117">
        <v>0</v>
      </c>
      <c r="CY117">
        <v>0</v>
      </c>
      <c r="CZ117">
        <v>0</v>
      </c>
      <c r="DA117">
        <v>0</v>
      </c>
      <c r="DB117">
        <v>0</v>
      </c>
      <c r="DC117">
        <v>0</v>
      </c>
      <c r="DD117">
        <v>0</v>
      </c>
      <c r="DE117">
        <v>0</v>
      </c>
      <c r="DF117">
        <v>0</v>
      </c>
      <c r="DG117">
        <v>0</v>
      </c>
      <c r="DH117">
        <v>0</v>
      </c>
      <c r="DI117">
        <v>0</v>
      </c>
      <c r="DJ117">
        <v>0</v>
      </c>
      <c r="DK117">
        <v>0</v>
      </c>
      <c r="DL117">
        <v>0</v>
      </c>
      <c r="DM117">
        <v>0</v>
      </c>
    </row>
    <row r="118" spans="1:118" x14ac:dyDescent="0.25">
      <c r="A118" s="17">
        <v>75</v>
      </c>
      <c r="B118" t="s">
        <v>237</v>
      </c>
      <c r="C118" t="s">
        <v>238</v>
      </c>
      <c r="D118">
        <v>0</v>
      </c>
      <c r="E118">
        <v>1</v>
      </c>
      <c r="F118">
        <v>1</v>
      </c>
      <c r="G118">
        <v>0</v>
      </c>
      <c r="H118">
        <v>0</v>
      </c>
      <c r="I118">
        <v>0</v>
      </c>
      <c r="J118">
        <v>0</v>
      </c>
      <c r="K118">
        <v>0</v>
      </c>
      <c r="L118">
        <v>0</v>
      </c>
      <c r="M118">
        <v>0</v>
      </c>
      <c r="N118">
        <v>0</v>
      </c>
      <c r="O118">
        <v>0</v>
      </c>
      <c r="P118">
        <v>0</v>
      </c>
      <c r="Q118">
        <v>0</v>
      </c>
      <c r="R118">
        <v>0</v>
      </c>
      <c r="S118">
        <v>0</v>
      </c>
      <c r="T118">
        <v>0</v>
      </c>
      <c r="U118">
        <v>0</v>
      </c>
      <c r="V118">
        <v>0</v>
      </c>
      <c r="W118">
        <v>0</v>
      </c>
      <c r="X118">
        <v>0</v>
      </c>
      <c r="Y118">
        <v>0</v>
      </c>
      <c r="Z118">
        <v>0</v>
      </c>
      <c r="AA118">
        <v>0</v>
      </c>
      <c r="AB118">
        <v>0</v>
      </c>
      <c r="AC118">
        <v>0</v>
      </c>
      <c r="AD118">
        <v>0</v>
      </c>
      <c r="AE118">
        <v>0</v>
      </c>
      <c r="AF118">
        <v>0</v>
      </c>
      <c r="AG118">
        <v>0</v>
      </c>
      <c r="AH118">
        <v>0</v>
      </c>
      <c r="AI118">
        <v>0</v>
      </c>
      <c r="AJ118">
        <v>0</v>
      </c>
      <c r="AK118">
        <v>0</v>
      </c>
      <c r="AL118">
        <v>0</v>
      </c>
      <c r="AM118">
        <v>0</v>
      </c>
      <c r="AN118">
        <v>0</v>
      </c>
      <c r="AO118">
        <v>0</v>
      </c>
      <c r="AP118">
        <v>0</v>
      </c>
      <c r="AQ118">
        <v>0</v>
      </c>
      <c r="AR118">
        <v>0</v>
      </c>
      <c r="AS118">
        <v>0</v>
      </c>
      <c r="AT118">
        <v>0</v>
      </c>
      <c r="AU118">
        <v>0</v>
      </c>
      <c r="AV118">
        <v>0</v>
      </c>
      <c r="AW118">
        <v>0</v>
      </c>
      <c r="AX118">
        <v>0</v>
      </c>
      <c r="AY118">
        <v>0</v>
      </c>
      <c r="AZ118">
        <v>1</v>
      </c>
      <c r="BA118">
        <v>1</v>
      </c>
      <c r="BB118">
        <v>0</v>
      </c>
      <c r="BC118">
        <v>0</v>
      </c>
      <c r="BD118">
        <v>0</v>
      </c>
      <c r="BE118">
        <v>0</v>
      </c>
      <c r="BF118">
        <v>0</v>
      </c>
      <c r="BG118">
        <v>0</v>
      </c>
      <c r="BH118">
        <v>0</v>
      </c>
      <c r="BI118">
        <v>0</v>
      </c>
      <c r="BJ118">
        <v>0</v>
      </c>
      <c r="BK118">
        <v>0</v>
      </c>
      <c r="BL118">
        <v>0</v>
      </c>
      <c r="BM118">
        <v>1</v>
      </c>
      <c r="BN118">
        <v>1</v>
      </c>
      <c r="BO118">
        <v>0</v>
      </c>
      <c r="BP118">
        <v>0</v>
      </c>
      <c r="BQ118">
        <v>0</v>
      </c>
      <c r="BR118">
        <v>0</v>
      </c>
      <c r="BS118">
        <v>0</v>
      </c>
      <c r="BT118">
        <v>0</v>
      </c>
      <c r="BU118">
        <v>0</v>
      </c>
      <c r="BV118">
        <v>0</v>
      </c>
      <c r="BW118">
        <v>0</v>
      </c>
      <c r="BX118">
        <v>0</v>
      </c>
      <c r="BY118">
        <v>0</v>
      </c>
      <c r="BZ118">
        <v>0</v>
      </c>
      <c r="CA118">
        <v>0</v>
      </c>
      <c r="CB118">
        <v>0</v>
      </c>
      <c r="CC118">
        <v>0</v>
      </c>
      <c r="CD118">
        <v>0</v>
      </c>
      <c r="CE118">
        <v>0</v>
      </c>
      <c r="CF118">
        <v>0</v>
      </c>
      <c r="CG118">
        <v>0</v>
      </c>
      <c r="CH118">
        <v>0</v>
      </c>
      <c r="CI118">
        <v>0</v>
      </c>
      <c r="CJ118">
        <v>0</v>
      </c>
      <c r="CK118">
        <v>0</v>
      </c>
      <c r="CL118">
        <v>0</v>
      </c>
      <c r="CM118">
        <v>0</v>
      </c>
      <c r="CN118">
        <v>0</v>
      </c>
      <c r="CO118">
        <v>0</v>
      </c>
      <c r="CP118">
        <v>0</v>
      </c>
      <c r="CQ118">
        <v>0</v>
      </c>
      <c r="CR118">
        <v>0</v>
      </c>
      <c r="CS118">
        <v>0</v>
      </c>
      <c r="CT118">
        <v>0</v>
      </c>
      <c r="CU118">
        <v>0</v>
      </c>
      <c r="CV118">
        <v>0</v>
      </c>
      <c r="CW118">
        <v>0</v>
      </c>
      <c r="CX118">
        <v>0</v>
      </c>
      <c r="CY118">
        <v>0</v>
      </c>
      <c r="CZ118">
        <v>0</v>
      </c>
      <c r="DA118">
        <v>0</v>
      </c>
      <c r="DB118">
        <v>0</v>
      </c>
      <c r="DC118">
        <v>0</v>
      </c>
      <c r="DD118">
        <v>0</v>
      </c>
      <c r="DE118">
        <v>0</v>
      </c>
      <c r="DF118">
        <v>0</v>
      </c>
      <c r="DG118">
        <v>0</v>
      </c>
      <c r="DH118">
        <v>0</v>
      </c>
      <c r="DI118">
        <v>0</v>
      </c>
      <c r="DJ118">
        <v>0</v>
      </c>
      <c r="DK118">
        <v>0</v>
      </c>
      <c r="DL118">
        <v>0</v>
      </c>
      <c r="DM118">
        <v>0</v>
      </c>
    </row>
    <row r="119" spans="1:118" x14ac:dyDescent="0.25">
      <c r="A119" s="17">
        <v>76</v>
      </c>
      <c r="B119" t="s">
        <v>239</v>
      </c>
      <c r="C119" t="s">
        <v>240</v>
      </c>
      <c r="D119">
        <v>0</v>
      </c>
      <c r="E119">
        <v>0</v>
      </c>
      <c r="F119">
        <v>0</v>
      </c>
      <c r="G119">
        <v>0</v>
      </c>
      <c r="H119">
        <v>0</v>
      </c>
      <c r="I119">
        <v>0</v>
      </c>
      <c r="J119">
        <v>0</v>
      </c>
      <c r="K119">
        <v>0</v>
      </c>
      <c r="L119">
        <v>0</v>
      </c>
      <c r="M119">
        <v>0</v>
      </c>
      <c r="N119">
        <v>0</v>
      </c>
      <c r="O119">
        <v>0</v>
      </c>
      <c r="P119">
        <v>0</v>
      </c>
      <c r="Q119">
        <v>0</v>
      </c>
      <c r="R119">
        <v>0</v>
      </c>
      <c r="S119">
        <v>0</v>
      </c>
      <c r="T119">
        <v>0</v>
      </c>
      <c r="U119">
        <v>0</v>
      </c>
      <c r="V119">
        <v>0</v>
      </c>
      <c r="W119">
        <v>0</v>
      </c>
      <c r="X119">
        <v>0</v>
      </c>
      <c r="Y119">
        <v>0</v>
      </c>
      <c r="Z119">
        <v>0</v>
      </c>
      <c r="AA119">
        <v>0</v>
      </c>
      <c r="AB119">
        <v>0</v>
      </c>
      <c r="AC119">
        <v>0</v>
      </c>
      <c r="AD119">
        <v>0</v>
      </c>
      <c r="AE119">
        <v>0</v>
      </c>
      <c r="AF119">
        <v>0</v>
      </c>
      <c r="AG119">
        <v>0</v>
      </c>
      <c r="AH119">
        <v>0</v>
      </c>
      <c r="AI119">
        <v>0</v>
      </c>
      <c r="AJ119">
        <v>0</v>
      </c>
      <c r="AK119">
        <v>0</v>
      </c>
      <c r="AL119">
        <v>0</v>
      </c>
      <c r="AM119">
        <v>0</v>
      </c>
      <c r="AN119">
        <v>0</v>
      </c>
      <c r="AO119">
        <v>0</v>
      </c>
      <c r="AP119">
        <v>0</v>
      </c>
      <c r="AQ119">
        <v>0</v>
      </c>
      <c r="AR119">
        <v>0</v>
      </c>
      <c r="AS119">
        <v>0</v>
      </c>
      <c r="AT119">
        <v>0</v>
      </c>
      <c r="AU119">
        <v>0</v>
      </c>
      <c r="AV119">
        <v>0</v>
      </c>
      <c r="AW119">
        <v>0</v>
      </c>
      <c r="AX119">
        <v>0</v>
      </c>
      <c r="AY119">
        <v>0</v>
      </c>
      <c r="AZ119">
        <v>0</v>
      </c>
      <c r="BA119">
        <v>0</v>
      </c>
      <c r="BB119">
        <v>0</v>
      </c>
      <c r="BC119">
        <v>0</v>
      </c>
      <c r="BD119">
        <v>0</v>
      </c>
      <c r="BE119">
        <v>0</v>
      </c>
      <c r="BF119">
        <v>0</v>
      </c>
      <c r="BG119">
        <v>0</v>
      </c>
      <c r="BH119">
        <v>0</v>
      </c>
      <c r="BI119">
        <v>0</v>
      </c>
      <c r="BJ119">
        <v>0</v>
      </c>
      <c r="BK119">
        <v>0</v>
      </c>
      <c r="BL119">
        <v>0</v>
      </c>
      <c r="BM119">
        <v>0</v>
      </c>
      <c r="BN119">
        <v>0</v>
      </c>
      <c r="BO119">
        <v>0</v>
      </c>
      <c r="BP119">
        <v>0</v>
      </c>
      <c r="BQ119">
        <v>0</v>
      </c>
      <c r="BR119">
        <v>0</v>
      </c>
      <c r="BS119">
        <v>0</v>
      </c>
      <c r="BT119">
        <v>0</v>
      </c>
      <c r="BU119">
        <v>0</v>
      </c>
      <c r="BV119">
        <v>0</v>
      </c>
      <c r="BW119">
        <v>0</v>
      </c>
      <c r="BX119">
        <v>0</v>
      </c>
      <c r="BY119">
        <v>0</v>
      </c>
      <c r="BZ119">
        <v>0</v>
      </c>
      <c r="CA119">
        <v>0</v>
      </c>
      <c r="CB119">
        <v>0</v>
      </c>
      <c r="CC119">
        <v>0</v>
      </c>
      <c r="CD119">
        <v>0</v>
      </c>
      <c r="CE119">
        <v>0</v>
      </c>
      <c r="CF119">
        <v>0</v>
      </c>
      <c r="CG119">
        <v>0</v>
      </c>
      <c r="CH119">
        <v>0</v>
      </c>
      <c r="CI119">
        <v>0</v>
      </c>
      <c r="CJ119">
        <v>0</v>
      </c>
      <c r="CK119">
        <v>0</v>
      </c>
      <c r="CL119">
        <v>0</v>
      </c>
      <c r="CM119">
        <v>0</v>
      </c>
      <c r="CN119">
        <v>0</v>
      </c>
      <c r="CO119">
        <v>0</v>
      </c>
      <c r="CP119">
        <v>0</v>
      </c>
      <c r="CQ119">
        <v>0</v>
      </c>
      <c r="CR119">
        <v>0</v>
      </c>
      <c r="CS119">
        <v>0</v>
      </c>
      <c r="CT119">
        <v>0</v>
      </c>
      <c r="CU119">
        <v>0</v>
      </c>
      <c r="CV119">
        <v>0</v>
      </c>
      <c r="CW119">
        <v>0</v>
      </c>
      <c r="CX119">
        <v>0</v>
      </c>
      <c r="CY119">
        <v>0</v>
      </c>
      <c r="CZ119">
        <v>0</v>
      </c>
      <c r="DA119">
        <v>0</v>
      </c>
      <c r="DB119">
        <v>0</v>
      </c>
      <c r="DC119">
        <v>0</v>
      </c>
      <c r="DD119">
        <v>0</v>
      </c>
      <c r="DE119">
        <v>0</v>
      </c>
      <c r="DF119">
        <v>0</v>
      </c>
      <c r="DG119">
        <v>0</v>
      </c>
      <c r="DH119">
        <v>0</v>
      </c>
      <c r="DI119">
        <v>0</v>
      </c>
      <c r="DJ119">
        <v>0</v>
      </c>
      <c r="DK119">
        <v>0</v>
      </c>
      <c r="DL119">
        <v>0</v>
      </c>
      <c r="DM119">
        <v>0</v>
      </c>
    </row>
    <row r="120" spans="1:118" s="26" customFormat="1" x14ac:dyDescent="0.25">
      <c r="A120" s="29" t="s">
        <v>241</v>
      </c>
      <c r="DN120" s="30"/>
    </row>
    <row r="121" spans="1:118" x14ac:dyDescent="0.25">
      <c r="A121" s="17">
        <v>77</v>
      </c>
      <c r="B121" t="s">
        <v>242</v>
      </c>
      <c r="C121" t="s">
        <v>243</v>
      </c>
      <c r="D121">
        <v>0</v>
      </c>
      <c r="E121">
        <v>1</v>
      </c>
      <c r="F121">
        <v>0</v>
      </c>
      <c r="G121">
        <v>0</v>
      </c>
      <c r="H121">
        <v>0</v>
      </c>
      <c r="I121">
        <v>0</v>
      </c>
      <c r="J121">
        <v>0</v>
      </c>
      <c r="K121">
        <v>0</v>
      </c>
      <c r="L121">
        <v>0</v>
      </c>
      <c r="M121">
        <v>0</v>
      </c>
      <c r="N121">
        <v>0</v>
      </c>
      <c r="O121">
        <v>0</v>
      </c>
      <c r="P121">
        <v>0</v>
      </c>
      <c r="Q121">
        <v>0</v>
      </c>
      <c r="R121">
        <v>0</v>
      </c>
      <c r="S121">
        <v>0</v>
      </c>
      <c r="T121">
        <v>0</v>
      </c>
      <c r="U121">
        <v>0</v>
      </c>
      <c r="V121">
        <v>0</v>
      </c>
      <c r="W121">
        <v>0</v>
      </c>
      <c r="X121">
        <v>0</v>
      </c>
      <c r="Y121">
        <v>0</v>
      </c>
      <c r="Z121">
        <v>0</v>
      </c>
      <c r="AA121">
        <v>0</v>
      </c>
      <c r="AB121">
        <v>0</v>
      </c>
      <c r="AC121">
        <v>0</v>
      </c>
      <c r="AD121">
        <v>0</v>
      </c>
      <c r="AE121">
        <v>0</v>
      </c>
      <c r="AF121">
        <v>0</v>
      </c>
      <c r="AG121">
        <v>0</v>
      </c>
      <c r="AH121">
        <v>0</v>
      </c>
      <c r="AI121">
        <v>0</v>
      </c>
      <c r="AJ121">
        <v>0</v>
      </c>
      <c r="AK121">
        <v>0</v>
      </c>
      <c r="AL121">
        <v>0</v>
      </c>
      <c r="AM121">
        <v>0</v>
      </c>
      <c r="AN121">
        <v>0</v>
      </c>
      <c r="AO121">
        <v>0</v>
      </c>
      <c r="AP121">
        <v>0</v>
      </c>
      <c r="AQ121">
        <v>0</v>
      </c>
      <c r="AR121">
        <v>0</v>
      </c>
      <c r="AS121">
        <v>0</v>
      </c>
      <c r="AT121">
        <v>0</v>
      </c>
      <c r="AU121">
        <v>0</v>
      </c>
      <c r="AV121">
        <v>0</v>
      </c>
      <c r="AW121">
        <v>0</v>
      </c>
      <c r="AX121">
        <v>0</v>
      </c>
      <c r="AY121">
        <v>0</v>
      </c>
      <c r="AZ121">
        <v>1</v>
      </c>
      <c r="BA121">
        <v>0</v>
      </c>
      <c r="BB121">
        <v>0</v>
      </c>
      <c r="BC121">
        <v>0</v>
      </c>
      <c r="BD121">
        <v>0</v>
      </c>
      <c r="BE121">
        <v>0</v>
      </c>
      <c r="BF121">
        <v>0</v>
      </c>
      <c r="BG121">
        <v>0</v>
      </c>
      <c r="BH121">
        <v>0</v>
      </c>
      <c r="BI121">
        <v>0</v>
      </c>
      <c r="BJ121">
        <v>0</v>
      </c>
      <c r="BK121">
        <v>0</v>
      </c>
      <c r="BL121">
        <v>0</v>
      </c>
      <c r="BM121">
        <v>1</v>
      </c>
      <c r="BN121">
        <v>0</v>
      </c>
      <c r="BO121">
        <v>0</v>
      </c>
      <c r="BP121">
        <v>0</v>
      </c>
      <c r="BQ121">
        <v>0</v>
      </c>
      <c r="BR121">
        <v>0</v>
      </c>
      <c r="BS121">
        <v>0</v>
      </c>
      <c r="BT121">
        <v>0</v>
      </c>
      <c r="BU121">
        <v>0</v>
      </c>
      <c r="BV121">
        <v>0</v>
      </c>
      <c r="BW121">
        <v>0</v>
      </c>
      <c r="BX121">
        <v>0</v>
      </c>
      <c r="BY121">
        <v>0</v>
      </c>
      <c r="BZ121">
        <v>0</v>
      </c>
      <c r="CA121">
        <v>0</v>
      </c>
      <c r="CB121">
        <v>0</v>
      </c>
      <c r="CC121">
        <v>0</v>
      </c>
      <c r="CD121">
        <v>0</v>
      </c>
      <c r="CE121">
        <v>0</v>
      </c>
      <c r="CF121">
        <v>0</v>
      </c>
      <c r="CG121">
        <v>0</v>
      </c>
      <c r="CH121">
        <v>0</v>
      </c>
      <c r="CI121">
        <v>0</v>
      </c>
      <c r="CJ121">
        <v>0</v>
      </c>
      <c r="CK121">
        <v>1</v>
      </c>
      <c r="CL121">
        <v>0</v>
      </c>
      <c r="CM121">
        <v>0</v>
      </c>
      <c r="CN121">
        <v>0</v>
      </c>
      <c r="CO121">
        <v>0</v>
      </c>
      <c r="CP121">
        <v>0</v>
      </c>
      <c r="CQ121">
        <v>0</v>
      </c>
      <c r="CR121">
        <v>0</v>
      </c>
      <c r="CS121">
        <v>0</v>
      </c>
      <c r="CT121">
        <v>0</v>
      </c>
      <c r="CU121">
        <v>0</v>
      </c>
      <c r="CV121">
        <v>0</v>
      </c>
      <c r="CW121">
        <v>0</v>
      </c>
      <c r="CX121">
        <v>0</v>
      </c>
      <c r="CY121">
        <v>0</v>
      </c>
      <c r="CZ121">
        <v>0</v>
      </c>
      <c r="DA121">
        <v>0</v>
      </c>
      <c r="DB121">
        <v>0</v>
      </c>
      <c r="DC121">
        <v>0</v>
      </c>
      <c r="DD121">
        <v>0</v>
      </c>
      <c r="DE121">
        <v>0</v>
      </c>
      <c r="DF121">
        <v>0</v>
      </c>
      <c r="DG121">
        <v>0</v>
      </c>
      <c r="DH121">
        <v>0</v>
      </c>
      <c r="DI121">
        <v>1</v>
      </c>
      <c r="DJ121">
        <v>0</v>
      </c>
      <c r="DK121">
        <v>0</v>
      </c>
      <c r="DL121">
        <v>0</v>
      </c>
      <c r="DM121">
        <v>0</v>
      </c>
    </row>
    <row r="122" spans="1:118" s="26" customFormat="1" x14ac:dyDescent="0.25">
      <c r="A122" s="29" t="s">
        <v>244</v>
      </c>
      <c r="DN122" s="30"/>
    </row>
    <row r="123" spans="1:118" x14ac:dyDescent="0.25">
      <c r="A123" s="17">
        <v>78</v>
      </c>
      <c r="B123" t="s">
        <v>245</v>
      </c>
      <c r="C123" t="s">
        <v>246</v>
      </c>
      <c r="D123">
        <v>0</v>
      </c>
      <c r="E123">
        <v>0</v>
      </c>
      <c r="F123">
        <v>0</v>
      </c>
      <c r="G123">
        <v>0</v>
      </c>
      <c r="H123">
        <v>0</v>
      </c>
      <c r="I123">
        <v>0</v>
      </c>
      <c r="J123">
        <v>0</v>
      </c>
      <c r="K123">
        <v>0</v>
      </c>
      <c r="L123">
        <v>0</v>
      </c>
      <c r="M123">
        <v>0</v>
      </c>
      <c r="N123">
        <v>0</v>
      </c>
      <c r="O123">
        <v>0</v>
      </c>
      <c r="P123">
        <v>0</v>
      </c>
      <c r="Q123">
        <v>0</v>
      </c>
      <c r="R123">
        <v>0</v>
      </c>
      <c r="S123">
        <v>0</v>
      </c>
      <c r="T123">
        <v>0</v>
      </c>
      <c r="U123">
        <v>0</v>
      </c>
      <c r="V123">
        <v>0</v>
      </c>
      <c r="W123">
        <v>0</v>
      </c>
      <c r="X123">
        <v>0</v>
      </c>
      <c r="Y123">
        <v>0</v>
      </c>
      <c r="Z123">
        <v>0</v>
      </c>
      <c r="AA123">
        <v>0</v>
      </c>
      <c r="AB123">
        <v>0</v>
      </c>
      <c r="AC123">
        <v>0</v>
      </c>
      <c r="AD123">
        <v>0</v>
      </c>
      <c r="AE123">
        <v>0</v>
      </c>
      <c r="AF123">
        <v>0</v>
      </c>
      <c r="AG123">
        <v>0</v>
      </c>
      <c r="AH123">
        <v>0</v>
      </c>
      <c r="AI123">
        <v>0</v>
      </c>
      <c r="AJ123">
        <v>0</v>
      </c>
      <c r="AK123">
        <v>0</v>
      </c>
      <c r="AL123">
        <v>0</v>
      </c>
      <c r="AM123">
        <v>0</v>
      </c>
      <c r="AN123">
        <v>0</v>
      </c>
      <c r="AO123">
        <v>0</v>
      </c>
      <c r="AP123">
        <v>0</v>
      </c>
      <c r="AQ123">
        <v>0</v>
      </c>
      <c r="AR123">
        <v>0</v>
      </c>
      <c r="AS123">
        <v>0</v>
      </c>
      <c r="AT123">
        <v>0</v>
      </c>
      <c r="AU123">
        <v>0</v>
      </c>
      <c r="AV123">
        <v>0</v>
      </c>
      <c r="AW123">
        <v>0</v>
      </c>
      <c r="AX123">
        <v>0</v>
      </c>
      <c r="AY123">
        <v>0</v>
      </c>
      <c r="AZ123">
        <v>0</v>
      </c>
      <c r="BA123">
        <v>0</v>
      </c>
      <c r="BB123">
        <v>0</v>
      </c>
      <c r="BC123">
        <v>0</v>
      </c>
      <c r="BD123">
        <v>0</v>
      </c>
      <c r="BE123">
        <v>0</v>
      </c>
      <c r="BF123">
        <v>0</v>
      </c>
      <c r="BG123">
        <v>0</v>
      </c>
      <c r="BH123">
        <v>0</v>
      </c>
      <c r="BI123">
        <v>0</v>
      </c>
      <c r="BJ123">
        <v>0</v>
      </c>
      <c r="BK123">
        <v>0</v>
      </c>
      <c r="BL123">
        <v>0</v>
      </c>
      <c r="BM123">
        <v>0</v>
      </c>
      <c r="BN123">
        <v>0</v>
      </c>
      <c r="BO123">
        <v>0</v>
      </c>
      <c r="BP123">
        <v>0</v>
      </c>
      <c r="BQ123">
        <v>0</v>
      </c>
      <c r="BR123">
        <v>0</v>
      </c>
      <c r="BS123">
        <v>0</v>
      </c>
      <c r="BT123">
        <v>0</v>
      </c>
      <c r="BU123">
        <v>0</v>
      </c>
      <c r="BV123">
        <v>0</v>
      </c>
      <c r="BW123">
        <v>0</v>
      </c>
      <c r="BX123">
        <v>0</v>
      </c>
      <c r="BY123">
        <v>0</v>
      </c>
      <c r="BZ123">
        <v>0</v>
      </c>
      <c r="CA123">
        <v>0</v>
      </c>
      <c r="CB123">
        <v>0</v>
      </c>
      <c r="CC123">
        <v>0</v>
      </c>
      <c r="CD123">
        <v>0</v>
      </c>
      <c r="CE123">
        <v>0</v>
      </c>
      <c r="CF123">
        <v>0</v>
      </c>
      <c r="CG123">
        <v>0</v>
      </c>
      <c r="CH123">
        <v>0</v>
      </c>
      <c r="CI123">
        <v>0</v>
      </c>
      <c r="CJ123">
        <v>0</v>
      </c>
      <c r="CK123">
        <v>0</v>
      </c>
      <c r="CL123">
        <v>0</v>
      </c>
      <c r="CM123">
        <v>0</v>
      </c>
      <c r="CN123">
        <v>0</v>
      </c>
      <c r="CO123">
        <v>0</v>
      </c>
      <c r="CP123">
        <v>0</v>
      </c>
      <c r="CQ123">
        <v>0</v>
      </c>
      <c r="CR123">
        <v>0</v>
      </c>
      <c r="CS123">
        <v>0</v>
      </c>
      <c r="CT123">
        <v>0</v>
      </c>
      <c r="CU123">
        <v>0</v>
      </c>
      <c r="CV123">
        <v>0</v>
      </c>
      <c r="CW123">
        <v>0</v>
      </c>
      <c r="CX123">
        <v>0</v>
      </c>
      <c r="CY123">
        <v>0</v>
      </c>
      <c r="CZ123">
        <v>0</v>
      </c>
      <c r="DA123">
        <v>0</v>
      </c>
      <c r="DB123">
        <v>0</v>
      </c>
      <c r="DC123">
        <v>0</v>
      </c>
      <c r="DD123">
        <v>0</v>
      </c>
      <c r="DE123">
        <v>0</v>
      </c>
      <c r="DF123">
        <v>0</v>
      </c>
      <c r="DG123">
        <v>0</v>
      </c>
      <c r="DH123">
        <v>0</v>
      </c>
      <c r="DI123">
        <v>0</v>
      </c>
      <c r="DJ123">
        <v>0</v>
      </c>
      <c r="DK123">
        <v>0</v>
      </c>
      <c r="DL123">
        <v>0</v>
      </c>
      <c r="DM123">
        <v>0</v>
      </c>
    </row>
    <row r="124" spans="1:118" x14ac:dyDescent="0.25">
      <c r="A124" s="20" t="s">
        <v>137</v>
      </c>
    </row>
    <row r="125" spans="1:118" x14ac:dyDescent="0.25">
      <c r="A125" s="17">
        <v>79</v>
      </c>
      <c r="B125" t="s">
        <v>247</v>
      </c>
      <c r="C125" t="s">
        <v>248</v>
      </c>
      <c r="D125">
        <v>0</v>
      </c>
      <c r="E125">
        <v>0</v>
      </c>
      <c r="F125">
        <v>0</v>
      </c>
      <c r="G125">
        <v>0</v>
      </c>
      <c r="H125">
        <v>0</v>
      </c>
      <c r="I125">
        <v>0</v>
      </c>
      <c r="J125">
        <v>0</v>
      </c>
      <c r="K125">
        <v>0</v>
      </c>
      <c r="L125">
        <v>0</v>
      </c>
      <c r="M125">
        <v>0</v>
      </c>
      <c r="N125">
        <v>0</v>
      </c>
      <c r="O125">
        <v>0</v>
      </c>
      <c r="P125">
        <v>0</v>
      </c>
      <c r="Q125">
        <v>0</v>
      </c>
      <c r="R125">
        <v>0</v>
      </c>
      <c r="S125">
        <v>0</v>
      </c>
      <c r="T125">
        <v>0</v>
      </c>
      <c r="U125">
        <v>0</v>
      </c>
      <c r="V125">
        <v>0</v>
      </c>
      <c r="W125">
        <v>0</v>
      </c>
      <c r="X125">
        <v>0</v>
      </c>
      <c r="Y125">
        <v>0</v>
      </c>
      <c r="Z125">
        <v>0</v>
      </c>
      <c r="AA125">
        <v>0</v>
      </c>
      <c r="AB125">
        <v>0</v>
      </c>
      <c r="AC125">
        <v>0</v>
      </c>
      <c r="AD125">
        <v>0</v>
      </c>
      <c r="AE125">
        <v>0</v>
      </c>
      <c r="AF125">
        <v>0</v>
      </c>
      <c r="AG125">
        <v>0</v>
      </c>
      <c r="AH125">
        <v>0</v>
      </c>
      <c r="AI125">
        <v>0</v>
      </c>
      <c r="AJ125">
        <v>0</v>
      </c>
      <c r="AK125">
        <v>0</v>
      </c>
      <c r="AL125">
        <v>0</v>
      </c>
      <c r="AM125">
        <v>0</v>
      </c>
      <c r="AN125">
        <v>0</v>
      </c>
      <c r="AO125">
        <v>0</v>
      </c>
      <c r="AP125">
        <v>0</v>
      </c>
      <c r="AQ125">
        <v>0</v>
      </c>
      <c r="AR125">
        <v>0</v>
      </c>
      <c r="AS125">
        <v>0</v>
      </c>
      <c r="AT125">
        <v>0</v>
      </c>
      <c r="AU125">
        <v>0</v>
      </c>
      <c r="AV125">
        <v>0</v>
      </c>
      <c r="AW125">
        <v>0</v>
      </c>
      <c r="AX125">
        <v>0</v>
      </c>
      <c r="AY125">
        <v>0</v>
      </c>
      <c r="AZ125">
        <v>0</v>
      </c>
      <c r="BA125">
        <v>0</v>
      </c>
      <c r="BB125">
        <v>0</v>
      </c>
      <c r="BC125">
        <v>0</v>
      </c>
      <c r="BD125">
        <v>0</v>
      </c>
      <c r="BE125">
        <v>0</v>
      </c>
      <c r="BF125">
        <v>0</v>
      </c>
      <c r="BG125">
        <v>0</v>
      </c>
      <c r="BH125">
        <v>0</v>
      </c>
      <c r="BI125">
        <v>0</v>
      </c>
      <c r="BJ125">
        <v>0</v>
      </c>
      <c r="BK125">
        <v>0</v>
      </c>
      <c r="BL125">
        <v>0</v>
      </c>
      <c r="BM125">
        <v>0</v>
      </c>
      <c r="BN125">
        <v>0</v>
      </c>
      <c r="BO125">
        <v>0</v>
      </c>
      <c r="BP125">
        <v>0</v>
      </c>
      <c r="BQ125">
        <v>0</v>
      </c>
      <c r="BR125">
        <v>0</v>
      </c>
      <c r="BS125">
        <v>0</v>
      </c>
      <c r="BT125">
        <v>0</v>
      </c>
      <c r="BU125">
        <v>0</v>
      </c>
      <c r="BV125">
        <v>0</v>
      </c>
      <c r="BW125">
        <v>0</v>
      </c>
      <c r="BX125">
        <v>0</v>
      </c>
      <c r="BY125">
        <v>0</v>
      </c>
      <c r="BZ125">
        <v>0</v>
      </c>
      <c r="CA125">
        <v>0</v>
      </c>
      <c r="CB125">
        <v>0</v>
      </c>
      <c r="CC125">
        <v>0</v>
      </c>
      <c r="CD125">
        <v>0</v>
      </c>
      <c r="CE125">
        <v>0</v>
      </c>
      <c r="CF125">
        <v>0</v>
      </c>
      <c r="CG125">
        <v>0</v>
      </c>
      <c r="CH125">
        <v>0</v>
      </c>
      <c r="CI125">
        <v>0</v>
      </c>
      <c r="CJ125">
        <v>0</v>
      </c>
      <c r="CK125">
        <v>0</v>
      </c>
      <c r="CL125">
        <v>0</v>
      </c>
      <c r="CM125">
        <v>0</v>
      </c>
      <c r="CN125">
        <v>0</v>
      </c>
      <c r="CO125">
        <v>0</v>
      </c>
      <c r="CP125">
        <v>0</v>
      </c>
      <c r="CQ125">
        <v>0</v>
      </c>
      <c r="CR125">
        <v>0</v>
      </c>
      <c r="CS125">
        <v>0</v>
      </c>
      <c r="CT125">
        <v>0</v>
      </c>
      <c r="CU125">
        <v>0</v>
      </c>
      <c r="CV125">
        <v>0</v>
      </c>
      <c r="CW125">
        <v>0</v>
      </c>
      <c r="CX125">
        <v>0</v>
      </c>
      <c r="CY125">
        <v>0</v>
      </c>
      <c r="CZ125">
        <v>0</v>
      </c>
      <c r="DA125">
        <v>0</v>
      </c>
      <c r="DB125">
        <v>0</v>
      </c>
      <c r="DC125">
        <v>0</v>
      </c>
      <c r="DD125">
        <v>0</v>
      </c>
      <c r="DE125">
        <v>0</v>
      </c>
      <c r="DF125">
        <v>0</v>
      </c>
      <c r="DG125">
        <v>0</v>
      </c>
      <c r="DH125">
        <v>0</v>
      </c>
      <c r="DI125">
        <v>0</v>
      </c>
      <c r="DJ125">
        <v>0</v>
      </c>
      <c r="DK125">
        <v>0</v>
      </c>
      <c r="DL125">
        <v>0</v>
      </c>
      <c r="DM125">
        <v>0</v>
      </c>
    </row>
    <row r="126" spans="1:118" s="26" customFormat="1" x14ac:dyDescent="0.25">
      <c r="A126" s="29" t="s">
        <v>249</v>
      </c>
      <c r="DN126" s="30"/>
    </row>
    <row r="127" spans="1:118" x14ac:dyDescent="0.25">
      <c r="A127" s="17">
        <v>80</v>
      </c>
      <c r="B127" t="s">
        <v>250</v>
      </c>
      <c r="C127" t="s">
        <v>251</v>
      </c>
      <c r="D127">
        <v>0</v>
      </c>
      <c r="E127">
        <v>0</v>
      </c>
      <c r="F127">
        <v>0</v>
      </c>
      <c r="G127">
        <v>0</v>
      </c>
      <c r="H127">
        <v>0</v>
      </c>
      <c r="I127">
        <v>0</v>
      </c>
      <c r="J127">
        <v>0</v>
      </c>
      <c r="K127">
        <v>0</v>
      </c>
      <c r="L127">
        <v>0</v>
      </c>
      <c r="M127">
        <v>0</v>
      </c>
      <c r="N127">
        <v>0</v>
      </c>
      <c r="O127">
        <v>0</v>
      </c>
      <c r="P127">
        <v>0</v>
      </c>
      <c r="Q127">
        <v>0</v>
      </c>
      <c r="R127">
        <v>0</v>
      </c>
      <c r="S127">
        <v>0</v>
      </c>
      <c r="T127">
        <v>0</v>
      </c>
      <c r="U127">
        <v>0</v>
      </c>
      <c r="V127">
        <v>0</v>
      </c>
      <c r="W127">
        <v>0</v>
      </c>
      <c r="X127">
        <v>0</v>
      </c>
      <c r="Y127">
        <v>0</v>
      </c>
      <c r="Z127">
        <v>0</v>
      </c>
      <c r="AA127">
        <v>0</v>
      </c>
      <c r="AB127">
        <v>0</v>
      </c>
      <c r="AC127">
        <v>0</v>
      </c>
      <c r="AD127">
        <v>0</v>
      </c>
      <c r="AE127">
        <v>0</v>
      </c>
      <c r="AF127">
        <v>0</v>
      </c>
      <c r="AG127">
        <v>0</v>
      </c>
      <c r="AH127">
        <v>0</v>
      </c>
      <c r="AI127">
        <v>0</v>
      </c>
      <c r="AJ127">
        <v>0</v>
      </c>
      <c r="AK127">
        <v>0</v>
      </c>
      <c r="AL127">
        <v>0</v>
      </c>
      <c r="AM127">
        <v>0</v>
      </c>
      <c r="AN127">
        <v>0</v>
      </c>
      <c r="AO127">
        <v>0</v>
      </c>
      <c r="AP127">
        <v>0</v>
      </c>
      <c r="AQ127">
        <v>0</v>
      </c>
      <c r="AR127">
        <v>0</v>
      </c>
      <c r="AS127">
        <v>0</v>
      </c>
      <c r="AT127">
        <v>0</v>
      </c>
      <c r="AU127">
        <v>0</v>
      </c>
      <c r="AV127">
        <v>0</v>
      </c>
      <c r="AW127">
        <v>0</v>
      </c>
      <c r="AX127">
        <v>0</v>
      </c>
      <c r="AY127">
        <v>0</v>
      </c>
      <c r="AZ127">
        <v>0</v>
      </c>
      <c r="BA127">
        <v>0</v>
      </c>
      <c r="BB127">
        <v>0</v>
      </c>
      <c r="BC127">
        <v>0</v>
      </c>
      <c r="BD127">
        <v>0</v>
      </c>
      <c r="BE127">
        <v>0</v>
      </c>
      <c r="BF127">
        <v>0</v>
      </c>
      <c r="BG127">
        <v>0</v>
      </c>
      <c r="BH127">
        <v>0</v>
      </c>
      <c r="BI127">
        <v>0</v>
      </c>
      <c r="BJ127">
        <v>0</v>
      </c>
      <c r="BK127">
        <v>0</v>
      </c>
      <c r="BL127">
        <v>0</v>
      </c>
      <c r="BM127">
        <v>0</v>
      </c>
      <c r="BN127">
        <v>0</v>
      </c>
      <c r="BO127">
        <v>0</v>
      </c>
      <c r="BP127">
        <v>0</v>
      </c>
      <c r="BQ127">
        <v>0</v>
      </c>
      <c r="BR127">
        <v>0</v>
      </c>
      <c r="BS127">
        <v>0</v>
      </c>
      <c r="BT127">
        <v>0</v>
      </c>
      <c r="BU127">
        <v>0</v>
      </c>
      <c r="BV127">
        <v>0</v>
      </c>
      <c r="BW127">
        <v>0</v>
      </c>
      <c r="BX127">
        <v>0</v>
      </c>
      <c r="BY127">
        <v>0</v>
      </c>
      <c r="BZ127">
        <v>0</v>
      </c>
      <c r="CA127">
        <v>0</v>
      </c>
      <c r="CB127">
        <v>0</v>
      </c>
      <c r="CC127">
        <v>0</v>
      </c>
      <c r="CD127">
        <v>0</v>
      </c>
      <c r="CE127">
        <v>0</v>
      </c>
      <c r="CF127">
        <v>0</v>
      </c>
      <c r="CG127">
        <v>0</v>
      </c>
      <c r="CH127">
        <v>0</v>
      </c>
      <c r="CI127">
        <v>0</v>
      </c>
      <c r="CJ127">
        <v>0</v>
      </c>
      <c r="CK127">
        <v>0</v>
      </c>
      <c r="CL127">
        <v>0</v>
      </c>
      <c r="CM127">
        <v>0</v>
      </c>
      <c r="CN127">
        <v>0</v>
      </c>
      <c r="CO127">
        <v>0</v>
      </c>
      <c r="CP127">
        <v>0</v>
      </c>
      <c r="CQ127">
        <v>0</v>
      </c>
      <c r="CR127">
        <v>0</v>
      </c>
      <c r="CS127">
        <v>0</v>
      </c>
      <c r="CT127">
        <v>0</v>
      </c>
      <c r="CU127">
        <v>0</v>
      </c>
      <c r="CV127">
        <v>0</v>
      </c>
      <c r="CW127">
        <v>0</v>
      </c>
      <c r="CX127">
        <v>0</v>
      </c>
      <c r="CY127">
        <v>0</v>
      </c>
      <c r="CZ127">
        <v>0</v>
      </c>
      <c r="DA127">
        <v>0</v>
      </c>
      <c r="DB127">
        <v>0</v>
      </c>
      <c r="DC127">
        <v>0</v>
      </c>
      <c r="DD127">
        <v>0</v>
      </c>
      <c r="DE127">
        <v>0</v>
      </c>
      <c r="DF127">
        <v>0</v>
      </c>
      <c r="DG127">
        <v>0</v>
      </c>
      <c r="DH127">
        <v>0</v>
      </c>
      <c r="DI127">
        <v>0</v>
      </c>
      <c r="DJ127">
        <v>0</v>
      </c>
      <c r="DK127">
        <v>0</v>
      </c>
      <c r="DL127">
        <v>0</v>
      </c>
      <c r="DM127">
        <v>0</v>
      </c>
    </row>
    <row r="128" spans="1:118" x14ac:dyDescent="0.25">
      <c r="A128" s="17">
        <v>81</v>
      </c>
      <c r="B128" t="s">
        <v>252</v>
      </c>
      <c r="C128" t="s">
        <v>253</v>
      </c>
      <c r="D128">
        <v>0</v>
      </c>
      <c r="E128">
        <v>0</v>
      </c>
      <c r="F128">
        <v>0</v>
      </c>
      <c r="G128">
        <v>0</v>
      </c>
      <c r="H128">
        <v>0</v>
      </c>
      <c r="I128">
        <v>0</v>
      </c>
      <c r="J128">
        <v>0</v>
      </c>
      <c r="K128">
        <v>0</v>
      </c>
      <c r="L128">
        <v>0</v>
      </c>
      <c r="M128">
        <v>0</v>
      </c>
      <c r="N128">
        <v>0</v>
      </c>
      <c r="O128">
        <v>0</v>
      </c>
      <c r="P128">
        <v>0</v>
      </c>
      <c r="Q128">
        <v>0</v>
      </c>
      <c r="R128">
        <v>0</v>
      </c>
      <c r="S128">
        <v>0</v>
      </c>
      <c r="T128">
        <v>0</v>
      </c>
      <c r="U128">
        <v>0</v>
      </c>
      <c r="V128">
        <v>0</v>
      </c>
      <c r="W128">
        <v>0</v>
      </c>
      <c r="X128">
        <v>0</v>
      </c>
      <c r="Y128">
        <v>0</v>
      </c>
      <c r="Z128">
        <v>0</v>
      </c>
      <c r="AA128">
        <v>0</v>
      </c>
      <c r="AB128">
        <v>0</v>
      </c>
      <c r="AC128">
        <v>0</v>
      </c>
      <c r="AD128">
        <v>0</v>
      </c>
      <c r="AE128">
        <v>0</v>
      </c>
      <c r="AF128">
        <v>0</v>
      </c>
      <c r="AG128">
        <v>0</v>
      </c>
      <c r="AH128">
        <v>0</v>
      </c>
      <c r="AI128">
        <v>0</v>
      </c>
      <c r="AJ128">
        <v>0</v>
      </c>
      <c r="AK128">
        <v>0</v>
      </c>
      <c r="AL128">
        <v>0</v>
      </c>
      <c r="AM128">
        <v>0</v>
      </c>
      <c r="AN128">
        <v>0</v>
      </c>
      <c r="AO128">
        <v>0</v>
      </c>
      <c r="AP128">
        <v>0</v>
      </c>
      <c r="AQ128">
        <v>0</v>
      </c>
      <c r="AR128">
        <v>0</v>
      </c>
      <c r="AS128">
        <v>0</v>
      </c>
      <c r="AT128">
        <v>0</v>
      </c>
      <c r="AU128">
        <v>0</v>
      </c>
      <c r="AV128">
        <v>0</v>
      </c>
      <c r="AW128">
        <v>0</v>
      </c>
      <c r="AX128">
        <v>0</v>
      </c>
      <c r="AY128">
        <v>0</v>
      </c>
      <c r="AZ128">
        <v>0</v>
      </c>
      <c r="BA128">
        <v>0</v>
      </c>
      <c r="BB128">
        <v>0</v>
      </c>
      <c r="BC128">
        <v>0</v>
      </c>
      <c r="BD128">
        <v>0</v>
      </c>
      <c r="BE128">
        <v>0</v>
      </c>
      <c r="BF128">
        <v>0</v>
      </c>
      <c r="BG128">
        <v>0</v>
      </c>
      <c r="BH128">
        <v>0</v>
      </c>
      <c r="BI128">
        <v>0</v>
      </c>
      <c r="BJ128">
        <v>0</v>
      </c>
      <c r="BK128">
        <v>0</v>
      </c>
      <c r="BL128">
        <v>0</v>
      </c>
      <c r="BM128">
        <v>0</v>
      </c>
      <c r="BN128">
        <v>0</v>
      </c>
      <c r="BO128">
        <v>0</v>
      </c>
      <c r="BP128">
        <v>0</v>
      </c>
      <c r="BQ128">
        <v>0</v>
      </c>
      <c r="BR128">
        <v>0</v>
      </c>
      <c r="BS128">
        <v>0</v>
      </c>
      <c r="BT128">
        <v>0</v>
      </c>
      <c r="BU128">
        <v>0</v>
      </c>
      <c r="BV128">
        <v>0</v>
      </c>
      <c r="BW128">
        <v>0</v>
      </c>
      <c r="BX128">
        <v>0</v>
      </c>
      <c r="BY128">
        <v>0</v>
      </c>
      <c r="BZ128">
        <v>0</v>
      </c>
      <c r="CA128">
        <v>0</v>
      </c>
      <c r="CB128">
        <v>0</v>
      </c>
      <c r="CC128">
        <v>0</v>
      </c>
      <c r="CD128">
        <v>0</v>
      </c>
      <c r="CE128">
        <v>0</v>
      </c>
      <c r="CF128">
        <v>0</v>
      </c>
      <c r="CG128">
        <v>0</v>
      </c>
      <c r="CH128">
        <v>0</v>
      </c>
      <c r="CI128">
        <v>0</v>
      </c>
      <c r="CJ128">
        <v>0</v>
      </c>
      <c r="CK128">
        <v>0</v>
      </c>
      <c r="CL128">
        <v>0</v>
      </c>
      <c r="CM128">
        <v>0</v>
      </c>
      <c r="CN128">
        <v>0</v>
      </c>
      <c r="CO128">
        <v>0</v>
      </c>
      <c r="CP128">
        <v>0</v>
      </c>
      <c r="CQ128">
        <v>0</v>
      </c>
      <c r="CR128">
        <v>0</v>
      </c>
      <c r="CS128">
        <v>0</v>
      </c>
      <c r="CT128">
        <v>0</v>
      </c>
      <c r="CU128">
        <v>0</v>
      </c>
      <c r="CV128">
        <v>0</v>
      </c>
      <c r="CW128">
        <v>0</v>
      </c>
      <c r="CX128">
        <v>0</v>
      </c>
      <c r="CY128">
        <v>0</v>
      </c>
      <c r="CZ128">
        <v>0</v>
      </c>
      <c r="DA128">
        <v>0</v>
      </c>
      <c r="DB128">
        <v>0</v>
      </c>
      <c r="DC128">
        <v>0</v>
      </c>
      <c r="DD128">
        <v>0</v>
      </c>
      <c r="DE128">
        <v>0</v>
      </c>
      <c r="DF128">
        <v>0</v>
      </c>
      <c r="DG128">
        <v>0</v>
      </c>
      <c r="DH128">
        <v>0</v>
      </c>
      <c r="DI128">
        <v>0</v>
      </c>
      <c r="DJ128">
        <v>0</v>
      </c>
      <c r="DK128">
        <v>0</v>
      </c>
      <c r="DL128">
        <v>0</v>
      </c>
      <c r="DM128">
        <v>0</v>
      </c>
    </row>
    <row r="129" spans="1:118" s="26" customFormat="1" x14ac:dyDescent="0.25">
      <c r="A129" s="29" t="s">
        <v>254</v>
      </c>
      <c r="DN129" s="30"/>
    </row>
    <row r="130" spans="1:118" x14ac:dyDescent="0.25">
      <c r="A130" s="17">
        <v>82</v>
      </c>
      <c r="B130" t="s">
        <v>255</v>
      </c>
      <c r="C130" t="s">
        <v>256</v>
      </c>
      <c r="D130">
        <v>0</v>
      </c>
      <c r="E130">
        <v>0</v>
      </c>
      <c r="F130">
        <v>0</v>
      </c>
      <c r="G130">
        <v>0</v>
      </c>
      <c r="H130">
        <v>0</v>
      </c>
      <c r="I130">
        <v>0</v>
      </c>
      <c r="J130">
        <v>0</v>
      </c>
      <c r="K130">
        <v>0</v>
      </c>
      <c r="L130">
        <v>0</v>
      </c>
      <c r="M130">
        <v>0</v>
      </c>
      <c r="N130">
        <v>0</v>
      </c>
      <c r="O130">
        <v>0</v>
      </c>
      <c r="P130">
        <v>0</v>
      </c>
      <c r="Q130">
        <v>0</v>
      </c>
      <c r="R130">
        <v>0</v>
      </c>
      <c r="S130">
        <v>0</v>
      </c>
      <c r="T130">
        <v>0</v>
      </c>
      <c r="U130">
        <v>0</v>
      </c>
      <c r="V130">
        <v>0</v>
      </c>
      <c r="W130">
        <v>0</v>
      </c>
      <c r="X130">
        <v>0</v>
      </c>
      <c r="Y130">
        <v>0</v>
      </c>
      <c r="Z130">
        <v>0</v>
      </c>
      <c r="AA130">
        <v>0</v>
      </c>
      <c r="AB130">
        <v>0</v>
      </c>
      <c r="AC130">
        <v>0</v>
      </c>
      <c r="AD130">
        <v>0</v>
      </c>
      <c r="AE130">
        <v>0</v>
      </c>
      <c r="AF130">
        <v>0</v>
      </c>
      <c r="AG130">
        <v>0</v>
      </c>
      <c r="AH130">
        <v>0</v>
      </c>
      <c r="AI130">
        <v>0</v>
      </c>
      <c r="AJ130">
        <v>0</v>
      </c>
      <c r="AK130">
        <v>0</v>
      </c>
      <c r="AL130">
        <v>0</v>
      </c>
      <c r="AM130">
        <v>0</v>
      </c>
      <c r="AN130">
        <v>0</v>
      </c>
      <c r="AO130">
        <v>0</v>
      </c>
      <c r="AP130">
        <v>0</v>
      </c>
      <c r="AQ130">
        <v>0</v>
      </c>
      <c r="AR130">
        <v>0</v>
      </c>
      <c r="AS130">
        <v>0</v>
      </c>
      <c r="AT130">
        <v>0</v>
      </c>
      <c r="AU130">
        <v>0</v>
      </c>
      <c r="AV130">
        <v>0</v>
      </c>
      <c r="AW130">
        <v>0</v>
      </c>
      <c r="AX130">
        <v>0</v>
      </c>
      <c r="AY130">
        <v>0</v>
      </c>
      <c r="AZ130">
        <v>0</v>
      </c>
      <c r="BA130">
        <v>0</v>
      </c>
      <c r="BB130">
        <v>0</v>
      </c>
      <c r="BC130">
        <v>0</v>
      </c>
      <c r="BD130">
        <v>0</v>
      </c>
      <c r="BE130">
        <v>0</v>
      </c>
      <c r="BF130">
        <v>0</v>
      </c>
      <c r="BG130">
        <v>0</v>
      </c>
      <c r="BH130">
        <v>0</v>
      </c>
      <c r="BI130">
        <v>0</v>
      </c>
      <c r="BJ130">
        <v>0</v>
      </c>
      <c r="BK130">
        <v>0</v>
      </c>
      <c r="BL130">
        <v>0</v>
      </c>
      <c r="BM130">
        <v>0</v>
      </c>
      <c r="BN130">
        <v>0</v>
      </c>
      <c r="BO130">
        <v>0</v>
      </c>
      <c r="BP130">
        <v>0</v>
      </c>
      <c r="BQ130">
        <v>0</v>
      </c>
      <c r="BR130">
        <v>0</v>
      </c>
      <c r="BS130">
        <v>0</v>
      </c>
      <c r="BT130">
        <v>0</v>
      </c>
      <c r="BU130">
        <v>0</v>
      </c>
      <c r="BV130">
        <v>0</v>
      </c>
      <c r="BW130">
        <v>0</v>
      </c>
      <c r="BX130">
        <v>0</v>
      </c>
      <c r="BY130">
        <v>0</v>
      </c>
      <c r="BZ130">
        <v>0</v>
      </c>
      <c r="CA130">
        <v>0</v>
      </c>
      <c r="CB130">
        <v>0</v>
      </c>
      <c r="CC130">
        <v>0</v>
      </c>
      <c r="CD130">
        <v>0</v>
      </c>
      <c r="CE130">
        <v>0</v>
      </c>
      <c r="CF130">
        <v>0</v>
      </c>
      <c r="CG130">
        <v>0</v>
      </c>
      <c r="CH130">
        <v>0</v>
      </c>
      <c r="CI130">
        <v>0</v>
      </c>
      <c r="CJ130">
        <v>0</v>
      </c>
      <c r="CK130">
        <v>0</v>
      </c>
      <c r="CL130">
        <v>0</v>
      </c>
      <c r="CM130">
        <v>0</v>
      </c>
      <c r="CN130">
        <v>0</v>
      </c>
      <c r="CO130">
        <v>0</v>
      </c>
      <c r="CP130">
        <v>0</v>
      </c>
      <c r="CQ130">
        <v>0</v>
      </c>
      <c r="CR130">
        <v>0</v>
      </c>
      <c r="CS130">
        <v>0</v>
      </c>
      <c r="CT130">
        <v>0</v>
      </c>
      <c r="CU130">
        <v>0</v>
      </c>
      <c r="CV130">
        <v>0</v>
      </c>
      <c r="CW130">
        <v>0</v>
      </c>
      <c r="CX130">
        <v>0</v>
      </c>
      <c r="CY130">
        <v>0</v>
      </c>
      <c r="CZ130">
        <v>0</v>
      </c>
      <c r="DA130">
        <v>0</v>
      </c>
      <c r="DB130">
        <v>0</v>
      </c>
      <c r="DC130">
        <v>0</v>
      </c>
      <c r="DD130">
        <v>0</v>
      </c>
      <c r="DE130">
        <v>0</v>
      </c>
      <c r="DF130">
        <v>0</v>
      </c>
      <c r="DG130">
        <v>0</v>
      </c>
      <c r="DH130">
        <v>0</v>
      </c>
      <c r="DI130">
        <v>0</v>
      </c>
      <c r="DJ130">
        <v>0</v>
      </c>
      <c r="DK130">
        <v>0</v>
      </c>
      <c r="DL130">
        <v>0</v>
      </c>
      <c r="DM130">
        <v>0</v>
      </c>
    </row>
    <row r="131" spans="1:118" s="26" customFormat="1" x14ac:dyDescent="0.25">
      <c r="A131" s="29" t="s">
        <v>257</v>
      </c>
      <c r="DN131" s="30"/>
    </row>
    <row r="132" spans="1:118" s="26" customFormat="1" x14ac:dyDescent="0.25">
      <c r="A132" s="29" t="s">
        <v>258</v>
      </c>
      <c r="DN132" s="30"/>
    </row>
    <row r="133" spans="1:118" x14ac:dyDescent="0.25">
      <c r="A133" s="17">
        <v>83</v>
      </c>
      <c r="B133" t="s">
        <v>259</v>
      </c>
      <c r="C133" t="s">
        <v>260</v>
      </c>
      <c r="D133">
        <v>0</v>
      </c>
      <c r="E133">
        <v>1</v>
      </c>
      <c r="F133">
        <v>0</v>
      </c>
      <c r="G133">
        <v>0</v>
      </c>
      <c r="H133">
        <v>0</v>
      </c>
      <c r="I133">
        <v>0</v>
      </c>
      <c r="J133">
        <v>0</v>
      </c>
      <c r="K133">
        <v>0</v>
      </c>
      <c r="L133">
        <v>0</v>
      </c>
      <c r="M133">
        <v>0</v>
      </c>
      <c r="N133">
        <v>0</v>
      </c>
      <c r="O133">
        <v>0</v>
      </c>
      <c r="P133">
        <v>0</v>
      </c>
      <c r="Q133">
        <v>0</v>
      </c>
      <c r="R133">
        <v>0</v>
      </c>
      <c r="S133">
        <v>0</v>
      </c>
      <c r="T133">
        <v>0</v>
      </c>
      <c r="U133">
        <v>0</v>
      </c>
      <c r="V133">
        <v>0</v>
      </c>
      <c r="W133">
        <v>0</v>
      </c>
      <c r="X133">
        <v>0</v>
      </c>
      <c r="Y133">
        <v>0</v>
      </c>
      <c r="Z133">
        <v>0</v>
      </c>
      <c r="AA133">
        <v>0</v>
      </c>
      <c r="AB133">
        <v>0</v>
      </c>
      <c r="AC133">
        <v>0</v>
      </c>
      <c r="AD133">
        <v>0</v>
      </c>
      <c r="AE133">
        <v>0</v>
      </c>
      <c r="AF133">
        <v>0</v>
      </c>
      <c r="AG133">
        <v>0</v>
      </c>
      <c r="AH133">
        <v>0</v>
      </c>
      <c r="AI133">
        <v>0</v>
      </c>
      <c r="AJ133">
        <v>0</v>
      </c>
      <c r="AK133">
        <v>0</v>
      </c>
      <c r="AL133">
        <v>0</v>
      </c>
      <c r="AM133">
        <v>0</v>
      </c>
      <c r="AN133">
        <v>0</v>
      </c>
      <c r="AO133">
        <v>0</v>
      </c>
      <c r="AP133">
        <v>0</v>
      </c>
      <c r="AQ133">
        <v>0</v>
      </c>
      <c r="AR133">
        <v>0</v>
      </c>
      <c r="AS133">
        <v>0</v>
      </c>
      <c r="AT133">
        <v>0</v>
      </c>
      <c r="AU133">
        <v>0</v>
      </c>
      <c r="AV133">
        <v>0</v>
      </c>
      <c r="AW133">
        <v>0</v>
      </c>
      <c r="AX133">
        <v>0</v>
      </c>
      <c r="AY133">
        <v>0</v>
      </c>
      <c r="AZ133">
        <v>1</v>
      </c>
      <c r="BA133">
        <v>0</v>
      </c>
      <c r="BB133">
        <v>0</v>
      </c>
      <c r="BC133">
        <v>0</v>
      </c>
      <c r="BD133">
        <v>0</v>
      </c>
      <c r="BE133">
        <v>0</v>
      </c>
      <c r="BF133">
        <v>0</v>
      </c>
      <c r="BG133">
        <v>0</v>
      </c>
      <c r="BH133">
        <v>0</v>
      </c>
      <c r="BI133">
        <v>0</v>
      </c>
      <c r="BJ133">
        <v>0</v>
      </c>
      <c r="BK133">
        <v>0</v>
      </c>
      <c r="BL133">
        <v>0</v>
      </c>
      <c r="BM133">
        <v>1</v>
      </c>
      <c r="BN133">
        <v>0</v>
      </c>
      <c r="BO133">
        <v>0</v>
      </c>
      <c r="BP133">
        <v>0</v>
      </c>
      <c r="BQ133">
        <v>0</v>
      </c>
      <c r="BR133">
        <v>0</v>
      </c>
      <c r="BS133">
        <v>0</v>
      </c>
      <c r="BT133">
        <v>0</v>
      </c>
      <c r="BU133">
        <v>0</v>
      </c>
      <c r="BV133">
        <v>0</v>
      </c>
      <c r="BW133">
        <v>0</v>
      </c>
      <c r="BX133">
        <v>0</v>
      </c>
      <c r="BY133">
        <v>0</v>
      </c>
      <c r="BZ133">
        <v>0</v>
      </c>
      <c r="CA133">
        <v>0</v>
      </c>
      <c r="CB133">
        <v>0</v>
      </c>
      <c r="CC133">
        <v>0</v>
      </c>
      <c r="CD133">
        <v>0</v>
      </c>
      <c r="CE133">
        <v>0</v>
      </c>
      <c r="CF133">
        <v>0</v>
      </c>
      <c r="CG133">
        <v>0</v>
      </c>
      <c r="CH133">
        <v>0</v>
      </c>
      <c r="CI133">
        <v>0</v>
      </c>
      <c r="CJ133">
        <v>0</v>
      </c>
      <c r="CK133">
        <v>0</v>
      </c>
      <c r="CL133">
        <v>0</v>
      </c>
      <c r="CM133">
        <v>0</v>
      </c>
      <c r="CN133">
        <v>0</v>
      </c>
      <c r="CO133">
        <v>0</v>
      </c>
      <c r="CP133">
        <v>0</v>
      </c>
      <c r="CQ133">
        <v>0</v>
      </c>
      <c r="CR133">
        <v>0</v>
      </c>
      <c r="CS133">
        <v>0</v>
      </c>
      <c r="CT133">
        <v>0</v>
      </c>
      <c r="CU133">
        <v>0</v>
      </c>
      <c r="CV133">
        <v>0</v>
      </c>
      <c r="CW133">
        <v>0</v>
      </c>
      <c r="CX133">
        <v>0</v>
      </c>
      <c r="CY133">
        <v>0</v>
      </c>
      <c r="CZ133">
        <v>0</v>
      </c>
      <c r="DA133">
        <v>0</v>
      </c>
      <c r="DB133">
        <v>0</v>
      </c>
      <c r="DC133">
        <v>0</v>
      </c>
      <c r="DD133">
        <v>0</v>
      </c>
      <c r="DE133">
        <v>0</v>
      </c>
      <c r="DF133">
        <v>0</v>
      </c>
      <c r="DG133">
        <v>0</v>
      </c>
      <c r="DH133">
        <v>0</v>
      </c>
      <c r="DI133">
        <v>0</v>
      </c>
      <c r="DJ133">
        <v>0</v>
      </c>
      <c r="DK133">
        <v>0</v>
      </c>
      <c r="DL133">
        <v>0</v>
      </c>
      <c r="DM133">
        <v>0</v>
      </c>
    </row>
    <row r="134" spans="1:118" x14ac:dyDescent="0.25">
      <c r="A134" s="17">
        <v>84</v>
      </c>
      <c r="B134" t="s">
        <v>261</v>
      </c>
      <c r="C134" t="s">
        <v>262</v>
      </c>
      <c r="D134">
        <v>0</v>
      </c>
      <c r="E134">
        <v>0</v>
      </c>
      <c r="F134">
        <v>0</v>
      </c>
      <c r="G134">
        <v>0</v>
      </c>
      <c r="H134">
        <v>0</v>
      </c>
      <c r="I134">
        <v>0</v>
      </c>
      <c r="J134">
        <v>0</v>
      </c>
      <c r="K134">
        <v>0</v>
      </c>
      <c r="L134">
        <v>0</v>
      </c>
      <c r="M134">
        <v>0</v>
      </c>
      <c r="N134">
        <v>0</v>
      </c>
      <c r="O134">
        <v>0</v>
      </c>
      <c r="P134">
        <v>0</v>
      </c>
      <c r="Q134">
        <v>0</v>
      </c>
      <c r="R134">
        <v>0</v>
      </c>
      <c r="S134">
        <v>0</v>
      </c>
      <c r="T134">
        <v>0</v>
      </c>
      <c r="U134">
        <v>0</v>
      </c>
      <c r="V134">
        <v>0</v>
      </c>
      <c r="W134">
        <v>0</v>
      </c>
      <c r="X134">
        <v>0</v>
      </c>
      <c r="Y134">
        <v>0</v>
      </c>
      <c r="Z134">
        <v>0</v>
      </c>
      <c r="AA134">
        <v>0</v>
      </c>
      <c r="AB134">
        <v>0</v>
      </c>
      <c r="AC134">
        <v>0</v>
      </c>
      <c r="AD134">
        <v>0</v>
      </c>
      <c r="AE134">
        <v>0</v>
      </c>
      <c r="AF134">
        <v>0</v>
      </c>
      <c r="AG134">
        <v>0</v>
      </c>
      <c r="AH134">
        <v>0</v>
      </c>
      <c r="AI134">
        <v>0</v>
      </c>
      <c r="AJ134">
        <v>0</v>
      </c>
      <c r="AK134">
        <v>0</v>
      </c>
      <c r="AL134">
        <v>0</v>
      </c>
      <c r="AM134">
        <v>0</v>
      </c>
      <c r="AN134">
        <v>0</v>
      </c>
      <c r="AO134">
        <v>0</v>
      </c>
      <c r="AP134">
        <v>0</v>
      </c>
      <c r="AQ134">
        <v>0</v>
      </c>
      <c r="AR134">
        <v>0</v>
      </c>
      <c r="AS134">
        <v>0</v>
      </c>
      <c r="AT134">
        <v>0</v>
      </c>
      <c r="AU134">
        <v>0</v>
      </c>
      <c r="AV134">
        <v>0</v>
      </c>
      <c r="AW134">
        <v>0</v>
      </c>
      <c r="AX134">
        <v>0</v>
      </c>
      <c r="AY134">
        <v>0</v>
      </c>
      <c r="AZ134">
        <v>0</v>
      </c>
      <c r="BA134">
        <v>0</v>
      </c>
      <c r="BB134">
        <v>0</v>
      </c>
      <c r="BC134">
        <v>0</v>
      </c>
      <c r="BD134">
        <v>0</v>
      </c>
      <c r="BE134">
        <v>0</v>
      </c>
      <c r="BF134">
        <v>0</v>
      </c>
      <c r="BG134">
        <v>0</v>
      </c>
      <c r="BH134">
        <v>0</v>
      </c>
      <c r="BI134">
        <v>0</v>
      </c>
      <c r="BJ134">
        <v>0</v>
      </c>
      <c r="BK134">
        <v>0</v>
      </c>
      <c r="BL134">
        <v>0</v>
      </c>
      <c r="BM134">
        <v>0</v>
      </c>
      <c r="BN134">
        <v>0</v>
      </c>
      <c r="BO134">
        <v>0</v>
      </c>
      <c r="BP134">
        <v>0</v>
      </c>
      <c r="BQ134">
        <v>0</v>
      </c>
      <c r="BR134">
        <v>0</v>
      </c>
      <c r="BS134">
        <v>0</v>
      </c>
      <c r="BT134">
        <v>0</v>
      </c>
      <c r="BU134">
        <v>0</v>
      </c>
      <c r="BV134">
        <v>0</v>
      </c>
      <c r="BW134">
        <v>0</v>
      </c>
      <c r="BX134">
        <v>0</v>
      </c>
      <c r="BY134">
        <v>0</v>
      </c>
      <c r="BZ134">
        <v>0</v>
      </c>
      <c r="CA134">
        <v>0</v>
      </c>
      <c r="CB134">
        <v>0</v>
      </c>
      <c r="CC134">
        <v>0</v>
      </c>
      <c r="CD134">
        <v>0</v>
      </c>
      <c r="CE134">
        <v>0</v>
      </c>
      <c r="CF134">
        <v>0</v>
      </c>
      <c r="CG134">
        <v>0</v>
      </c>
      <c r="CH134">
        <v>0</v>
      </c>
      <c r="CI134">
        <v>0</v>
      </c>
      <c r="CJ134">
        <v>0</v>
      </c>
      <c r="CK134">
        <v>0</v>
      </c>
      <c r="CL134">
        <v>0</v>
      </c>
      <c r="CM134">
        <v>0</v>
      </c>
      <c r="CN134">
        <v>0</v>
      </c>
      <c r="CO134">
        <v>0</v>
      </c>
      <c r="CP134">
        <v>0</v>
      </c>
      <c r="CQ134">
        <v>0</v>
      </c>
      <c r="CR134">
        <v>0</v>
      </c>
      <c r="CS134">
        <v>0</v>
      </c>
      <c r="CT134">
        <v>0</v>
      </c>
      <c r="CU134">
        <v>0</v>
      </c>
      <c r="CV134">
        <v>0</v>
      </c>
      <c r="CW134">
        <v>0</v>
      </c>
      <c r="CX134">
        <v>0</v>
      </c>
      <c r="CY134">
        <v>0</v>
      </c>
      <c r="CZ134">
        <v>0</v>
      </c>
      <c r="DA134">
        <v>0</v>
      </c>
      <c r="DB134">
        <v>0</v>
      </c>
      <c r="DC134">
        <v>0</v>
      </c>
      <c r="DD134">
        <v>0</v>
      </c>
      <c r="DE134">
        <v>0</v>
      </c>
      <c r="DF134">
        <v>0</v>
      </c>
      <c r="DG134">
        <v>0</v>
      </c>
      <c r="DH134">
        <v>0</v>
      </c>
      <c r="DI134">
        <v>0</v>
      </c>
      <c r="DJ134">
        <v>0</v>
      </c>
      <c r="DK134">
        <v>0</v>
      </c>
      <c r="DL134">
        <v>0</v>
      </c>
      <c r="DM134">
        <v>0</v>
      </c>
    </row>
    <row r="135" spans="1:118" s="26" customFormat="1" x14ac:dyDescent="0.25">
      <c r="A135" s="29" t="s">
        <v>263</v>
      </c>
      <c r="DN135" s="30"/>
    </row>
    <row r="136" spans="1:118" x14ac:dyDescent="0.25">
      <c r="A136" s="17">
        <v>85</v>
      </c>
      <c r="B136" t="s">
        <v>264</v>
      </c>
      <c r="C136" t="s">
        <v>265</v>
      </c>
      <c r="D136">
        <v>0</v>
      </c>
      <c r="E136">
        <v>0</v>
      </c>
      <c r="F136">
        <v>0</v>
      </c>
      <c r="G136">
        <v>0</v>
      </c>
      <c r="H136">
        <v>0</v>
      </c>
      <c r="I136">
        <v>0</v>
      </c>
      <c r="J136">
        <v>0</v>
      </c>
      <c r="K136">
        <v>0</v>
      </c>
      <c r="L136">
        <v>0</v>
      </c>
      <c r="M136">
        <v>1</v>
      </c>
      <c r="N136">
        <v>1</v>
      </c>
      <c r="O136">
        <v>1</v>
      </c>
      <c r="P136">
        <v>0</v>
      </c>
      <c r="Q136">
        <v>0</v>
      </c>
      <c r="R136">
        <v>0</v>
      </c>
      <c r="S136">
        <v>0</v>
      </c>
      <c r="T136">
        <v>1</v>
      </c>
      <c r="U136">
        <v>1</v>
      </c>
      <c r="V136">
        <v>0</v>
      </c>
      <c r="W136">
        <v>0</v>
      </c>
      <c r="X136">
        <v>0</v>
      </c>
      <c r="Y136">
        <v>1</v>
      </c>
      <c r="Z136">
        <v>1</v>
      </c>
      <c r="AA136">
        <v>1</v>
      </c>
      <c r="AB136">
        <v>0</v>
      </c>
      <c r="AC136">
        <v>0</v>
      </c>
      <c r="AD136">
        <v>0</v>
      </c>
      <c r="AE136">
        <v>1</v>
      </c>
      <c r="AF136">
        <v>1</v>
      </c>
      <c r="AG136">
        <v>1</v>
      </c>
      <c r="AH136">
        <v>0</v>
      </c>
      <c r="AI136">
        <v>0</v>
      </c>
      <c r="AJ136">
        <v>0</v>
      </c>
      <c r="AK136">
        <v>0</v>
      </c>
      <c r="AL136">
        <v>0</v>
      </c>
      <c r="AM136">
        <v>0</v>
      </c>
      <c r="AN136">
        <v>0</v>
      </c>
      <c r="AO136">
        <v>0</v>
      </c>
      <c r="AP136">
        <v>0</v>
      </c>
      <c r="AQ136">
        <v>1</v>
      </c>
      <c r="AR136">
        <v>1</v>
      </c>
      <c r="AS136">
        <v>1</v>
      </c>
      <c r="AT136">
        <v>0</v>
      </c>
      <c r="AU136">
        <v>0</v>
      </c>
      <c r="AV136">
        <v>0</v>
      </c>
      <c r="AW136">
        <v>0</v>
      </c>
      <c r="AX136">
        <v>1</v>
      </c>
      <c r="AY136">
        <v>0</v>
      </c>
      <c r="AZ136">
        <v>0</v>
      </c>
      <c r="BA136">
        <v>0</v>
      </c>
      <c r="BB136">
        <v>0</v>
      </c>
      <c r="BC136">
        <v>0</v>
      </c>
      <c r="BD136">
        <v>0</v>
      </c>
      <c r="BE136">
        <v>0</v>
      </c>
      <c r="BF136">
        <v>0</v>
      </c>
      <c r="BG136">
        <v>0</v>
      </c>
      <c r="BH136">
        <v>1</v>
      </c>
      <c r="BI136">
        <v>1</v>
      </c>
      <c r="BJ136">
        <v>1</v>
      </c>
      <c r="BK136">
        <v>0</v>
      </c>
      <c r="BL136">
        <v>0</v>
      </c>
      <c r="BM136">
        <v>0</v>
      </c>
      <c r="BN136">
        <v>0</v>
      </c>
      <c r="BO136">
        <v>0</v>
      </c>
      <c r="BP136">
        <v>0</v>
      </c>
      <c r="BQ136">
        <v>0</v>
      </c>
      <c r="BR136">
        <v>0</v>
      </c>
      <c r="BS136">
        <v>0</v>
      </c>
      <c r="BT136">
        <v>0</v>
      </c>
      <c r="BU136">
        <v>1</v>
      </c>
      <c r="BV136">
        <v>1</v>
      </c>
      <c r="BW136">
        <v>1</v>
      </c>
      <c r="BX136">
        <v>0</v>
      </c>
      <c r="BY136">
        <v>0</v>
      </c>
      <c r="BZ136">
        <v>0</v>
      </c>
      <c r="CA136">
        <v>0</v>
      </c>
      <c r="CB136">
        <v>1</v>
      </c>
      <c r="CC136">
        <v>1</v>
      </c>
      <c r="CD136">
        <v>0</v>
      </c>
      <c r="CE136">
        <v>0</v>
      </c>
      <c r="CF136">
        <v>1</v>
      </c>
      <c r="CG136">
        <v>0</v>
      </c>
      <c r="CH136">
        <v>0</v>
      </c>
      <c r="CI136">
        <v>0</v>
      </c>
      <c r="CJ136">
        <v>0</v>
      </c>
      <c r="CK136">
        <v>0</v>
      </c>
      <c r="CL136">
        <v>0</v>
      </c>
      <c r="CM136">
        <v>0</v>
      </c>
      <c r="CN136">
        <v>0</v>
      </c>
      <c r="CO136">
        <v>0</v>
      </c>
      <c r="CP136">
        <v>0</v>
      </c>
      <c r="CQ136">
        <v>0</v>
      </c>
      <c r="CR136">
        <v>0</v>
      </c>
      <c r="CS136">
        <v>0</v>
      </c>
      <c r="CT136">
        <v>1</v>
      </c>
      <c r="CU136">
        <v>1</v>
      </c>
      <c r="CV136">
        <v>0</v>
      </c>
      <c r="CW136">
        <v>0</v>
      </c>
      <c r="CX136">
        <v>0</v>
      </c>
      <c r="CY136">
        <v>0</v>
      </c>
      <c r="CZ136">
        <v>1</v>
      </c>
      <c r="DA136">
        <v>1</v>
      </c>
      <c r="DB136">
        <v>0</v>
      </c>
      <c r="DC136">
        <v>0</v>
      </c>
      <c r="DD136">
        <v>1</v>
      </c>
      <c r="DE136">
        <v>0</v>
      </c>
      <c r="DF136">
        <v>0</v>
      </c>
      <c r="DG136">
        <v>0</v>
      </c>
      <c r="DH136">
        <v>0</v>
      </c>
      <c r="DI136">
        <v>0</v>
      </c>
      <c r="DJ136">
        <v>0</v>
      </c>
      <c r="DK136">
        <v>0</v>
      </c>
      <c r="DL136">
        <v>0</v>
      </c>
      <c r="DM136">
        <v>0</v>
      </c>
    </row>
    <row r="137" spans="1:118" x14ac:dyDescent="0.25">
      <c r="A137" s="17">
        <v>86</v>
      </c>
      <c r="B137" t="s">
        <v>266</v>
      </c>
      <c r="C137" t="s">
        <v>267</v>
      </c>
      <c r="D137">
        <v>0</v>
      </c>
      <c r="E137">
        <v>0</v>
      </c>
      <c r="F137">
        <v>0</v>
      </c>
      <c r="G137">
        <v>0</v>
      </c>
      <c r="H137">
        <v>1</v>
      </c>
      <c r="I137">
        <v>1</v>
      </c>
      <c r="J137">
        <v>0</v>
      </c>
      <c r="K137">
        <v>1</v>
      </c>
      <c r="L137">
        <v>1</v>
      </c>
      <c r="M137">
        <v>1</v>
      </c>
      <c r="N137">
        <v>1</v>
      </c>
      <c r="O137">
        <v>1</v>
      </c>
      <c r="P137">
        <v>0</v>
      </c>
      <c r="Q137">
        <v>1</v>
      </c>
      <c r="R137">
        <v>1</v>
      </c>
      <c r="S137">
        <v>1</v>
      </c>
      <c r="T137">
        <v>1</v>
      </c>
      <c r="U137">
        <v>1</v>
      </c>
      <c r="V137">
        <v>0</v>
      </c>
      <c r="W137">
        <v>1</v>
      </c>
      <c r="X137">
        <v>1</v>
      </c>
      <c r="Y137">
        <v>1</v>
      </c>
      <c r="Z137">
        <v>1</v>
      </c>
      <c r="AA137">
        <v>1</v>
      </c>
      <c r="AB137">
        <v>0</v>
      </c>
      <c r="AC137">
        <v>1</v>
      </c>
      <c r="AD137">
        <v>1</v>
      </c>
      <c r="AE137">
        <v>1</v>
      </c>
      <c r="AF137">
        <v>1</v>
      </c>
      <c r="AG137">
        <v>1</v>
      </c>
      <c r="AH137">
        <v>0</v>
      </c>
      <c r="AI137">
        <v>1</v>
      </c>
      <c r="AJ137">
        <v>1</v>
      </c>
      <c r="AK137">
        <v>0</v>
      </c>
      <c r="AL137">
        <v>1</v>
      </c>
      <c r="AM137">
        <v>1</v>
      </c>
      <c r="AN137">
        <v>0</v>
      </c>
      <c r="AO137">
        <v>1</v>
      </c>
      <c r="AP137">
        <v>1</v>
      </c>
      <c r="AQ137">
        <v>1</v>
      </c>
      <c r="AR137">
        <v>1</v>
      </c>
      <c r="AS137">
        <v>1</v>
      </c>
      <c r="AT137">
        <v>0</v>
      </c>
      <c r="AU137">
        <v>1</v>
      </c>
      <c r="AV137">
        <v>1</v>
      </c>
      <c r="AW137">
        <v>1</v>
      </c>
      <c r="AX137">
        <v>1</v>
      </c>
      <c r="AY137">
        <v>0</v>
      </c>
      <c r="AZ137">
        <v>0</v>
      </c>
      <c r="BA137">
        <v>0</v>
      </c>
      <c r="BB137">
        <v>0</v>
      </c>
      <c r="BC137">
        <v>1</v>
      </c>
      <c r="BD137">
        <v>1</v>
      </c>
      <c r="BE137">
        <v>0</v>
      </c>
      <c r="BF137">
        <v>1</v>
      </c>
      <c r="BG137">
        <v>1</v>
      </c>
      <c r="BH137">
        <v>1</v>
      </c>
      <c r="BI137">
        <v>1</v>
      </c>
      <c r="BJ137">
        <v>1</v>
      </c>
      <c r="BK137">
        <v>0</v>
      </c>
      <c r="BL137">
        <v>0</v>
      </c>
      <c r="BM137">
        <v>0</v>
      </c>
      <c r="BN137">
        <v>0</v>
      </c>
      <c r="BO137">
        <v>0</v>
      </c>
      <c r="BP137">
        <v>1</v>
      </c>
      <c r="BQ137">
        <v>1</v>
      </c>
      <c r="BR137">
        <v>0</v>
      </c>
      <c r="BS137">
        <v>1</v>
      </c>
      <c r="BT137">
        <v>1</v>
      </c>
      <c r="BU137">
        <v>1</v>
      </c>
      <c r="BV137">
        <v>1</v>
      </c>
      <c r="BW137">
        <v>1</v>
      </c>
      <c r="BX137">
        <v>0</v>
      </c>
      <c r="BY137">
        <v>1</v>
      </c>
      <c r="BZ137">
        <v>1</v>
      </c>
      <c r="CA137">
        <v>1</v>
      </c>
      <c r="CB137">
        <v>1</v>
      </c>
      <c r="CC137">
        <v>1</v>
      </c>
      <c r="CD137">
        <v>0</v>
      </c>
      <c r="CE137">
        <v>0</v>
      </c>
      <c r="CF137">
        <v>0</v>
      </c>
      <c r="CG137">
        <v>0</v>
      </c>
      <c r="CH137">
        <v>0</v>
      </c>
      <c r="CI137">
        <v>0</v>
      </c>
      <c r="CJ137">
        <v>0</v>
      </c>
      <c r="CK137">
        <v>0</v>
      </c>
      <c r="CL137">
        <v>0</v>
      </c>
      <c r="CP137">
        <v>0</v>
      </c>
      <c r="CQ137">
        <v>1</v>
      </c>
      <c r="CR137">
        <v>1</v>
      </c>
      <c r="CS137">
        <v>1</v>
      </c>
      <c r="CT137">
        <v>1</v>
      </c>
      <c r="CU137">
        <v>1</v>
      </c>
      <c r="CV137">
        <v>0</v>
      </c>
      <c r="CW137">
        <v>1</v>
      </c>
      <c r="CX137">
        <v>1</v>
      </c>
      <c r="CY137">
        <v>1</v>
      </c>
      <c r="CZ137">
        <v>1</v>
      </c>
      <c r="DA137">
        <v>1</v>
      </c>
      <c r="DB137">
        <v>0</v>
      </c>
      <c r="DC137">
        <v>0</v>
      </c>
      <c r="DD137">
        <v>0</v>
      </c>
      <c r="DE137">
        <v>0</v>
      </c>
      <c r="DF137">
        <v>0</v>
      </c>
      <c r="DG137">
        <v>0</v>
      </c>
      <c r="DH137">
        <v>0</v>
      </c>
      <c r="DI137">
        <v>0</v>
      </c>
      <c r="DJ137">
        <v>0</v>
      </c>
    </row>
    <row r="138" spans="1:118" x14ac:dyDescent="0.25">
      <c r="A138" s="17">
        <v>87</v>
      </c>
      <c r="B138" t="s">
        <v>268</v>
      </c>
      <c r="C138" t="s">
        <v>269</v>
      </c>
      <c r="D138">
        <v>0</v>
      </c>
      <c r="E138">
        <v>0</v>
      </c>
      <c r="F138">
        <v>0</v>
      </c>
      <c r="G138">
        <v>0</v>
      </c>
      <c r="H138">
        <v>0</v>
      </c>
      <c r="I138">
        <v>1</v>
      </c>
      <c r="J138">
        <v>0</v>
      </c>
      <c r="K138">
        <v>0</v>
      </c>
      <c r="L138">
        <v>0</v>
      </c>
      <c r="M138">
        <v>1</v>
      </c>
      <c r="N138">
        <v>1</v>
      </c>
      <c r="O138">
        <v>1</v>
      </c>
      <c r="P138">
        <v>0</v>
      </c>
      <c r="Q138">
        <v>0</v>
      </c>
      <c r="R138">
        <v>0</v>
      </c>
      <c r="S138">
        <v>1</v>
      </c>
      <c r="T138">
        <v>1</v>
      </c>
      <c r="U138">
        <v>1</v>
      </c>
      <c r="V138">
        <v>0</v>
      </c>
      <c r="W138">
        <v>0</v>
      </c>
      <c r="X138">
        <v>0</v>
      </c>
      <c r="Y138">
        <v>1</v>
      </c>
      <c r="Z138">
        <v>1</v>
      </c>
      <c r="AA138">
        <v>1</v>
      </c>
      <c r="AB138">
        <v>0</v>
      </c>
      <c r="AC138">
        <v>0</v>
      </c>
      <c r="AD138">
        <v>0</v>
      </c>
      <c r="AE138">
        <v>1</v>
      </c>
      <c r="AF138">
        <v>1</v>
      </c>
      <c r="AG138">
        <v>1</v>
      </c>
      <c r="AH138">
        <v>0</v>
      </c>
      <c r="AI138">
        <v>0</v>
      </c>
      <c r="AJ138">
        <v>0</v>
      </c>
      <c r="AK138">
        <v>0</v>
      </c>
      <c r="AL138">
        <v>0</v>
      </c>
      <c r="AM138">
        <v>0</v>
      </c>
      <c r="AN138">
        <v>0</v>
      </c>
      <c r="AO138">
        <v>0</v>
      </c>
      <c r="AP138">
        <v>0</v>
      </c>
      <c r="AQ138">
        <v>1</v>
      </c>
      <c r="AR138">
        <v>1</v>
      </c>
      <c r="AS138">
        <v>1</v>
      </c>
      <c r="AT138">
        <v>0</v>
      </c>
      <c r="AU138">
        <v>0</v>
      </c>
      <c r="AV138">
        <v>0</v>
      </c>
      <c r="AW138">
        <v>1</v>
      </c>
      <c r="AX138">
        <v>1</v>
      </c>
      <c r="AY138">
        <v>0</v>
      </c>
      <c r="AZ138">
        <v>0</v>
      </c>
      <c r="BA138">
        <v>0</v>
      </c>
      <c r="BB138">
        <v>0</v>
      </c>
      <c r="BC138">
        <v>0</v>
      </c>
      <c r="BD138">
        <v>1</v>
      </c>
      <c r="BE138">
        <v>0</v>
      </c>
      <c r="BF138">
        <v>0</v>
      </c>
      <c r="BG138">
        <v>0</v>
      </c>
      <c r="BH138">
        <v>1</v>
      </c>
      <c r="BI138">
        <v>1</v>
      </c>
      <c r="BJ138">
        <v>1</v>
      </c>
      <c r="BK138">
        <v>0</v>
      </c>
      <c r="BL138">
        <v>0</v>
      </c>
      <c r="BM138">
        <v>0</v>
      </c>
      <c r="BN138">
        <v>0</v>
      </c>
      <c r="BO138">
        <v>0</v>
      </c>
      <c r="BP138">
        <v>0</v>
      </c>
      <c r="BQ138">
        <v>1</v>
      </c>
      <c r="BR138">
        <v>0</v>
      </c>
      <c r="BS138">
        <v>0</v>
      </c>
      <c r="BT138">
        <v>0</v>
      </c>
      <c r="BU138">
        <v>1</v>
      </c>
      <c r="BV138">
        <v>1</v>
      </c>
      <c r="BW138">
        <v>1</v>
      </c>
      <c r="BX138">
        <v>0</v>
      </c>
      <c r="BY138">
        <v>0</v>
      </c>
      <c r="BZ138">
        <v>0</v>
      </c>
      <c r="CA138">
        <v>1</v>
      </c>
      <c r="CB138">
        <v>1</v>
      </c>
      <c r="CC138">
        <v>1</v>
      </c>
      <c r="CD138">
        <v>0</v>
      </c>
      <c r="CE138">
        <v>0</v>
      </c>
      <c r="CF138">
        <v>0</v>
      </c>
      <c r="CG138">
        <v>0</v>
      </c>
      <c r="CH138">
        <v>0</v>
      </c>
      <c r="CI138">
        <v>0</v>
      </c>
      <c r="CJ138">
        <v>0</v>
      </c>
      <c r="CK138">
        <v>0</v>
      </c>
      <c r="CL138">
        <v>0</v>
      </c>
      <c r="CM138">
        <v>1</v>
      </c>
      <c r="CN138">
        <v>1</v>
      </c>
      <c r="CO138">
        <v>1</v>
      </c>
      <c r="CP138">
        <v>0</v>
      </c>
      <c r="CQ138">
        <v>0</v>
      </c>
      <c r="CR138">
        <v>0</v>
      </c>
      <c r="CS138">
        <v>1</v>
      </c>
      <c r="CT138">
        <v>1</v>
      </c>
      <c r="CU138">
        <v>1</v>
      </c>
      <c r="CV138">
        <v>0</v>
      </c>
      <c r="CW138">
        <v>0</v>
      </c>
      <c r="CX138">
        <v>0</v>
      </c>
      <c r="CY138">
        <v>1</v>
      </c>
      <c r="CZ138">
        <v>1</v>
      </c>
      <c r="DA138">
        <v>1</v>
      </c>
      <c r="DB138">
        <v>0</v>
      </c>
      <c r="DC138">
        <v>0</v>
      </c>
      <c r="DD138">
        <v>0</v>
      </c>
      <c r="DE138">
        <v>0</v>
      </c>
      <c r="DF138">
        <v>0</v>
      </c>
      <c r="DG138">
        <v>0</v>
      </c>
      <c r="DH138">
        <v>0</v>
      </c>
      <c r="DI138">
        <v>0</v>
      </c>
      <c r="DJ138">
        <v>0</v>
      </c>
      <c r="DK138">
        <v>1</v>
      </c>
      <c r="DL138">
        <v>1</v>
      </c>
      <c r="DM138">
        <v>1</v>
      </c>
    </row>
    <row r="139" spans="1:118" s="26" customFormat="1" x14ac:dyDescent="0.25">
      <c r="A139" s="29" t="s">
        <v>270</v>
      </c>
      <c r="DN139" s="30"/>
    </row>
    <row r="140" spans="1:118" x14ac:dyDescent="0.25">
      <c r="A140" s="17">
        <v>88</v>
      </c>
      <c r="B140" t="s">
        <v>271</v>
      </c>
      <c r="C140" t="s">
        <v>272</v>
      </c>
      <c r="D140">
        <v>0</v>
      </c>
      <c r="E140">
        <v>0</v>
      </c>
      <c r="F140">
        <v>0</v>
      </c>
      <c r="G140">
        <v>0</v>
      </c>
      <c r="H140">
        <v>0</v>
      </c>
      <c r="I140">
        <v>1</v>
      </c>
      <c r="J140">
        <v>0</v>
      </c>
      <c r="K140">
        <v>0</v>
      </c>
      <c r="L140">
        <v>0</v>
      </c>
      <c r="M140">
        <v>0</v>
      </c>
      <c r="N140">
        <v>0</v>
      </c>
      <c r="O140">
        <v>0</v>
      </c>
      <c r="P140">
        <v>0</v>
      </c>
      <c r="Q140">
        <v>0</v>
      </c>
      <c r="R140">
        <v>0</v>
      </c>
      <c r="S140">
        <v>0</v>
      </c>
      <c r="T140">
        <v>0</v>
      </c>
      <c r="U140">
        <v>0</v>
      </c>
      <c r="V140">
        <v>0</v>
      </c>
      <c r="W140">
        <v>0</v>
      </c>
      <c r="X140">
        <v>0</v>
      </c>
      <c r="Y140">
        <v>0</v>
      </c>
      <c r="Z140">
        <v>0</v>
      </c>
      <c r="AA140">
        <v>0</v>
      </c>
      <c r="AB140">
        <v>0</v>
      </c>
      <c r="AC140">
        <v>0</v>
      </c>
      <c r="AD140">
        <v>0</v>
      </c>
      <c r="AE140">
        <v>0</v>
      </c>
      <c r="AF140">
        <v>0</v>
      </c>
      <c r="AG140">
        <v>0</v>
      </c>
      <c r="AH140">
        <v>0</v>
      </c>
      <c r="AI140">
        <v>0</v>
      </c>
      <c r="AJ140">
        <v>0</v>
      </c>
      <c r="AK140">
        <v>0</v>
      </c>
      <c r="AL140">
        <v>0</v>
      </c>
      <c r="AM140">
        <v>0</v>
      </c>
      <c r="AN140">
        <v>0</v>
      </c>
      <c r="AO140">
        <v>0</v>
      </c>
      <c r="AP140">
        <v>0</v>
      </c>
      <c r="AQ140">
        <v>0</v>
      </c>
      <c r="AR140">
        <v>0</v>
      </c>
      <c r="AS140">
        <v>0</v>
      </c>
      <c r="AT140">
        <v>0</v>
      </c>
      <c r="AU140">
        <v>0</v>
      </c>
      <c r="AV140">
        <v>0</v>
      </c>
      <c r="AW140">
        <v>0</v>
      </c>
      <c r="AX140">
        <v>0</v>
      </c>
      <c r="AY140">
        <v>0</v>
      </c>
      <c r="AZ140">
        <v>0</v>
      </c>
      <c r="BA140">
        <v>0</v>
      </c>
      <c r="BB140">
        <v>0</v>
      </c>
      <c r="BC140">
        <v>0</v>
      </c>
      <c r="BD140">
        <v>1</v>
      </c>
      <c r="BE140">
        <v>0</v>
      </c>
      <c r="BF140">
        <v>0</v>
      </c>
      <c r="BG140">
        <v>0</v>
      </c>
      <c r="BH140">
        <v>0</v>
      </c>
      <c r="BI140">
        <v>0</v>
      </c>
      <c r="BJ140">
        <v>0</v>
      </c>
      <c r="BK140">
        <v>0</v>
      </c>
      <c r="BL140">
        <v>0</v>
      </c>
      <c r="BM140">
        <v>0</v>
      </c>
      <c r="BN140">
        <v>0</v>
      </c>
      <c r="BO140">
        <v>0</v>
      </c>
      <c r="BP140">
        <v>0</v>
      </c>
      <c r="BQ140">
        <v>1</v>
      </c>
      <c r="BR140">
        <v>0</v>
      </c>
      <c r="BS140">
        <v>0</v>
      </c>
      <c r="BT140">
        <v>0</v>
      </c>
      <c r="BU140">
        <v>0</v>
      </c>
      <c r="BV140">
        <v>0</v>
      </c>
      <c r="BW140">
        <v>0</v>
      </c>
      <c r="BX140">
        <v>0</v>
      </c>
      <c r="BY140">
        <v>0</v>
      </c>
      <c r="BZ140">
        <v>0</v>
      </c>
      <c r="CA140">
        <v>0</v>
      </c>
      <c r="CB140">
        <v>0</v>
      </c>
      <c r="CC140">
        <v>0</v>
      </c>
      <c r="CD140">
        <v>0</v>
      </c>
      <c r="CE140">
        <v>0</v>
      </c>
      <c r="CF140">
        <v>0</v>
      </c>
      <c r="CG140">
        <v>0</v>
      </c>
      <c r="CH140">
        <v>0</v>
      </c>
      <c r="CI140">
        <v>0</v>
      </c>
      <c r="CJ140">
        <v>0</v>
      </c>
      <c r="CK140">
        <v>0</v>
      </c>
      <c r="CL140">
        <v>0</v>
      </c>
      <c r="CM140">
        <v>1</v>
      </c>
      <c r="CN140">
        <v>1</v>
      </c>
      <c r="CO140">
        <v>1</v>
      </c>
      <c r="CP140">
        <v>0</v>
      </c>
      <c r="CQ140">
        <v>0</v>
      </c>
      <c r="CR140">
        <v>0</v>
      </c>
      <c r="CS140">
        <v>0</v>
      </c>
      <c r="CT140">
        <v>0</v>
      </c>
      <c r="CU140">
        <v>0</v>
      </c>
      <c r="CV140">
        <v>0</v>
      </c>
      <c r="CW140">
        <v>0</v>
      </c>
      <c r="CX140">
        <v>0</v>
      </c>
      <c r="CY140">
        <v>0</v>
      </c>
      <c r="CZ140">
        <v>0</v>
      </c>
      <c r="DA140">
        <v>0</v>
      </c>
      <c r="DB140">
        <v>0</v>
      </c>
      <c r="DC140">
        <v>0</v>
      </c>
      <c r="DD140">
        <v>0</v>
      </c>
      <c r="DE140">
        <v>0</v>
      </c>
      <c r="DF140">
        <v>0</v>
      </c>
      <c r="DG140">
        <v>0</v>
      </c>
      <c r="DH140">
        <v>0</v>
      </c>
      <c r="DI140">
        <v>0</v>
      </c>
      <c r="DJ140">
        <v>0</v>
      </c>
      <c r="DK140">
        <v>1</v>
      </c>
      <c r="DL140">
        <v>1</v>
      </c>
      <c r="DM140">
        <v>1</v>
      </c>
    </row>
    <row r="141" spans="1:118" s="26" customFormat="1" x14ac:dyDescent="0.25">
      <c r="A141" s="29" t="s">
        <v>273</v>
      </c>
      <c r="DN141" s="30"/>
    </row>
    <row r="142" spans="1:118" x14ac:dyDescent="0.25">
      <c r="A142" s="17">
        <v>89</v>
      </c>
      <c r="B142" t="s">
        <v>274</v>
      </c>
      <c r="C142" t="s">
        <v>275</v>
      </c>
      <c r="D142">
        <v>0</v>
      </c>
      <c r="E142">
        <v>0</v>
      </c>
      <c r="F142">
        <v>0</v>
      </c>
      <c r="G142">
        <v>0</v>
      </c>
      <c r="H142">
        <v>0</v>
      </c>
      <c r="I142">
        <v>0</v>
      </c>
      <c r="J142">
        <v>0</v>
      </c>
      <c r="K142">
        <v>0</v>
      </c>
      <c r="L142">
        <v>0</v>
      </c>
      <c r="M142">
        <v>0</v>
      </c>
      <c r="N142">
        <v>0</v>
      </c>
      <c r="O142">
        <v>0</v>
      </c>
      <c r="P142">
        <v>0</v>
      </c>
      <c r="Q142">
        <v>0</v>
      </c>
      <c r="R142">
        <v>0</v>
      </c>
      <c r="S142">
        <v>0</v>
      </c>
      <c r="T142">
        <v>0</v>
      </c>
      <c r="U142">
        <v>0</v>
      </c>
      <c r="V142">
        <v>0</v>
      </c>
      <c r="W142">
        <v>0</v>
      </c>
      <c r="X142">
        <v>0</v>
      </c>
      <c r="Y142">
        <v>0</v>
      </c>
      <c r="Z142">
        <v>0</v>
      </c>
      <c r="AA142">
        <v>0</v>
      </c>
      <c r="AB142">
        <v>0</v>
      </c>
      <c r="AC142">
        <v>0</v>
      </c>
      <c r="AD142">
        <v>0</v>
      </c>
      <c r="AE142">
        <v>0</v>
      </c>
      <c r="AF142">
        <v>0</v>
      </c>
      <c r="AG142">
        <v>0</v>
      </c>
      <c r="AH142">
        <v>0</v>
      </c>
      <c r="AI142">
        <v>0</v>
      </c>
      <c r="AJ142">
        <v>0</v>
      </c>
      <c r="AK142">
        <v>0</v>
      </c>
      <c r="AL142">
        <v>0</v>
      </c>
      <c r="AM142">
        <v>0</v>
      </c>
      <c r="AN142">
        <v>0</v>
      </c>
      <c r="AO142">
        <v>0</v>
      </c>
      <c r="AP142">
        <v>0</v>
      </c>
      <c r="AQ142">
        <v>0</v>
      </c>
      <c r="AR142">
        <v>0</v>
      </c>
      <c r="AS142">
        <v>0</v>
      </c>
      <c r="AT142">
        <v>0</v>
      </c>
      <c r="AU142">
        <v>0</v>
      </c>
      <c r="AV142">
        <v>0</v>
      </c>
      <c r="AW142">
        <v>0</v>
      </c>
      <c r="AX142">
        <v>0</v>
      </c>
      <c r="AY142">
        <v>0</v>
      </c>
      <c r="AZ142">
        <v>0</v>
      </c>
      <c r="BA142">
        <v>0</v>
      </c>
      <c r="BB142">
        <v>0</v>
      </c>
      <c r="BC142">
        <v>0</v>
      </c>
      <c r="BD142">
        <v>0</v>
      </c>
      <c r="BE142">
        <v>0</v>
      </c>
      <c r="BF142">
        <v>0</v>
      </c>
      <c r="BG142">
        <v>0</v>
      </c>
      <c r="BH142">
        <v>0</v>
      </c>
      <c r="BI142">
        <v>0</v>
      </c>
      <c r="BJ142">
        <v>0</v>
      </c>
      <c r="BK142">
        <v>0</v>
      </c>
      <c r="BL142">
        <v>0</v>
      </c>
      <c r="BM142">
        <v>0</v>
      </c>
      <c r="BN142">
        <v>0</v>
      </c>
      <c r="BO142">
        <v>0</v>
      </c>
      <c r="BP142">
        <v>0</v>
      </c>
      <c r="BQ142">
        <v>0</v>
      </c>
      <c r="BR142">
        <v>0</v>
      </c>
      <c r="BS142">
        <v>0</v>
      </c>
      <c r="BT142">
        <v>0</v>
      </c>
      <c r="BU142">
        <v>0</v>
      </c>
      <c r="BV142">
        <v>0</v>
      </c>
      <c r="BW142">
        <v>0</v>
      </c>
      <c r="BX142">
        <v>0</v>
      </c>
      <c r="BY142">
        <v>0</v>
      </c>
      <c r="BZ142">
        <v>0</v>
      </c>
      <c r="CA142">
        <v>0</v>
      </c>
      <c r="CB142">
        <v>0</v>
      </c>
      <c r="CC142">
        <v>0</v>
      </c>
      <c r="CD142">
        <v>0</v>
      </c>
      <c r="CE142">
        <v>0</v>
      </c>
      <c r="CF142">
        <v>1</v>
      </c>
      <c r="CG142">
        <v>0</v>
      </c>
      <c r="CH142">
        <v>0</v>
      </c>
      <c r="CI142">
        <v>0</v>
      </c>
      <c r="CJ142">
        <v>0</v>
      </c>
      <c r="CK142">
        <v>0</v>
      </c>
      <c r="CL142">
        <v>0</v>
      </c>
      <c r="CM142">
        <v>0</v>
      </c>
      <c r="CN142">
        <v>0</v>
      </c>
      <c r="CO142">
        <v>0</v>
      </c>
      <c r="CP142">
        <v>0</v>
      </c>
      <c r="CQ142">
        <v>0</v>
      </c>
      <c r="CR142">
        <v>0</v>
      </c>
      <c r="CS142">
        <v>0</v>
      </c>
      <c r="CT142">
        <v>0</v>
      </c>
      <c r="CU142">
        <v>0</v>
      </c>
      <c r="CV142">
        <v>0</v>
      </c>
      <c r="CW142">
        <v>0</v>
      </c>
      <c r="CX142">
        <v>0</v>
      </c>
      <c r="CY142">
        <v>0</v>
      </c>
      <c r="CZ142">
        <v>0</v>
      </c>
      <c r="DA142">
        <v>0</v>
      </c>
      <c r="DB142">
        <v>0</v>
      </c>
      <c r="DC142">
        <v>0</v>
      </c>
      <c r="DD142">
        <v>1</v>
      </c>
      <c r="DE142">
        <v>0</v>
      </c>
      <c r="DF142">
        <v>0</v>
      </c>
      <c r="DG142">
        <v>0</v>
      </c>
      <c r="DH142">
        <v>0</v>
      </c>
      <c r="DI142">
        <v>0</v>
      </c>
      <c r="DJ142">
        <v>0</v>
      </c>
      <c r="DK142">
        <v>0</v>
      </c>
      <c r="DL142">
        <v>0</v>
      </c>
      <c r="DM142">
        <v>0</v>
      </c>
    </row>
    <row r="143" spans="1:118" x14ac:dyDescent="0.25">
      <c r="A143" s="17">
        <v>90</v>
      </c>
      <c r="B143" t="s">
        <v>276</v>
      </c>
      <c r="C143" t="s">
        <v>277</v>
      </c>
      <c r="D143">
        <v>0</v>
      </c>
      <c r="E143">
        <v>0</v>
      </c>
      <c r="F143">
        <v>0</v>
      </c>
      <c r="G143">
        <v>0</v>
      </c>
      <c r="H143">
        <v>0</v>
      </c>
      <c r="I143">
        <v>0</v>
      </c>
      <c r="J143">
        <v>0</v>
      </c>
      <c r="K143">
        <v>0</v>
      </c>
      <c r="L143">
        <v>0</v>
      </c>
      <c r="M143">
        <v>0</v>
      </c>
      <c r="N143">
        <v>0</v>
      </c>
      <c r="O143">
        <v>1</v>
      </c>
      <c r="P143">
        <v>0</v>
      </c>
      <c r="Q143">
        <v>0</v>
      </c>
      <c r="R143">
        <v>0</v>
      </c>
      <c r="S143">
        <v>0</v>
      </c>
      <c r="T143">
        <v>0</v>
      </c>
      <c r="U143">
        <v>1</v>
      </c>
      <c r="V143">
        <v>0</v>
      </c>
      <c r="W143">
        <v>0</v>
      </c>
      <c r="X143">
        <v>0</v>
      </c>
      <c r="Y143">
        <v>0</v>
      </c>
      <c r="Z143">
        <v>0</v>
      </c>
      <c r="AA143">
        <v>1</v>
      </c>
      <c r="AB143">
        <v>0</v>
      </c>
      <c r="AC143">
        <v>0</v>
      </c>
      <c r="AD143">
        <v>0</v>
      </c>
      <c r="AE143">
        <v>0</v>
      </c>
      <c r="AF143">
        <v>0</v>
      </c>
      <c r="AG143">
        <v>1</v>
      </c>
      <c r="AH143">
        <v>0</v>
      </c>
      <c r="AI143">
        <v>0</v>
      </c>
      <c r="AJ143">
        <v>0</v>
      </c>
      <c r="AK143">
        <v>0</v>
      </c>
      <c r="AL143">
        <v>0</v>
      </c>
      <c r="AM143">
        <v>0</v>
      </c>
      <c r="AN143">
        <v>0</v>
      </c>
      <c r="AO143">
        <v>0</v>
      </c>
      <c r="AP143">
        <v>0</v>
      </c>
      <c r="AQ143">
        <v>0</v>
      </c>
      <c r="AR143">
        <v>0</v>
      </c>
      <c r="AS143">
        <v>1</v>
      </c>
      <c r="AT143">
        <v>0</v>
      </c>
      <c r="AU143">
        <v>0</v>
      </c>
      <c r="AV143">
        <v>0</v>
      </c>
      <c r="AW143">
        <v>0</v>
      </c>
      <c r="AX143">
        <v>0</v>
      </c>
      <c r="AY143">
        <v>0</v>
      </c>
      <c r="AZ143">
        <v>0</v>
      </c>
      <c r="BA143">
        <v>0</v>
      </c>
      <c r="BB143">
        <v>0</v>
      </c>
      <c r="BC143">
        <v>0</v>
      </c>
      <c r="BD143">
        <v>0</v>
      </c>
      <c r="BE143">
        <v>0</v>
      </c>
      <c r="BF143">
        <v>0</v>
      </c>
      <c r="BG143">
        <v>0</v>
      </c>
      <c r="BH143">
        <v>0</v>
      </c>
      <c r="BI143">
        <v>0</v>
      </c>
      <c r="BJ143">
        <v>1</v>
      </c>
      <c r="BK143">
        <v>0</v>
      </c>
      <c r="BL143">
        <v>0</v>
      </c>
      <c r="BM143">
        <v>0</v>
      </c>
      <c r="BN143">
        <v>0</v>
      </c>
      <c r="BO143">
        <v>0</v>
      </c>
      <c r="BP143">
        <v>0</v>
      </c>
      <c r="BQ143">
        <v>0</v>
      </c>
      <c r="BR143">
        <v>0</v>
      </c>
      <c r="BS143">
        <v>0</v>
      </c>
      <c r="BT143">
        <v>0</v>
      </c>
      <c r="BU143">
        <v>0</v>
      </c>
      <c r="BV143">
        <v>0</v>
      </c>
      <c r="BW143">
        <v>1</v>
      </c>
      <c r="BX143">
        <v>0</v>
      </c>
      <c r="BY143">
        <v>0</v>
      </c>
      <c r="BZ143">
        <v>0</v>
      </c>
      <c r="CA143">
        <v>0</v>
      </c>
      <c r="CB143">
        <v>0</v>
      </c>
      <c r="CC143">
        <v>1</v>
      </c>
      <c r="CD143">
        <v>0</v>
      </c>
      <c r="CE143">
        <v>0</v>
      </c>
      <c r="CF143">
        <v>0</v>
      </c>
      <c r="CG143">
        <v>0</v>
      </c>
      <c r="CH143">
        <v>0</v>
      </c>
      <c r="CI143">
        <v>0</v>
      </c>
      <c r="CJ143">
        <v>0</v>
      </c>
      <c r="CK143">
        <v>0</v>
      </c>
      <c r="CL143">
        <v>0</v>
      </c>
      <c r="CM143">
        <v>0</v>
      </c>
      <c r="CN143">
        <v>0</v>
      </c>
      <c r="CO143">
        <v>0</v>
      </c>
      <c r="CP143">
        <v>0</v>
      </c>
      <c r="CQ143">
        <v>0</v>
      </c>
      <c r="CR143">
        <v>0</v>
      </c>
      <c r="CS143">
        <v>0</v>
      </c>
      <c r="CT143">
        <v>0</v>
      </c>
      <c r="CU143">
        <v>1</v>
      </c>
      <c r="CV143">
        <v>0</v>
      </c>
      <c r="CW143">
        <v>0</v>
      </c>
      <c r="CX143">
        <v>0</v>
      </c>
      <c r="CY143">
        <v>0</v>
      </c>
      <c r="CZ143">
        <v>0</v>
      </c>
      <c r="DA143">
        <v>1</v>
      </c>
      <c r="DB143">
        <v>0</v>
      </c>
      <c r="DC143">
        <v>0</v>
      </c>
      <c r="DD143">
        <v>0</v>
      </c>
      <c r="DE143">
        <v>0</v>
      </c>
      <c r="DF143">
        <v>0</v>
      </c>
      <c r="DG143">
        <v>0</v>
      </c>
      <c r="DH143">
        <v>0</v>
      </c>
      <c r="DI143">
        <v>0</v>
      </c>
      <c r="DJ143">
        <v>0</v>
      </c>
      <c r="DK143">
        <v>0</v>
      </c>
      <c r="DL143">
        <v>0</v>
      </c>
      <c r="DM143">
        <v>0</v>
      </c>
    </row>
    <row r="144" spans="1:118" s="26" customFormat="1" x14ac:dyDescent="0.25">
      <c r="A144" s="29" t="s">
        <v>137</v>
      </c>
      <c r="DN144" s="30"/>
    </row>
    <row r="145" spans="1:971" x14ac:dyDescent="0.25">
      <c r="A145" s="17">
        <v>91</v>
      </c>
      <c r="B145" t="s">
        <v>278</v>
      </c>
      <c r="C145" t="s">
        <v>279</v>
      </c>
      <c r="D145">
        <v>0</v>
      </c>
      <c r="E145">
        <v>0</v>
      </c>
      <c r="F145">
        <v>0</v>
      </c>
      <c r="G145">
        <v>0</v>
      </c>
      <c r="H145">
        <v>0</v>
      </c>
      <c r="I145">
        <v>0</v>
      </c>
      <c r="J145">
        <v>0</v>
      </c>
      <c r="K145">
        <v>0</v>
      </c>
      <c r="L145">
        <v>0</v>
      </c>
      <c r="M145">
        <v>0</v>
      </c>
      <c r="O145">
        <v>0</v>
      </c>
      <c r="P145">
        <v>0</v>
      </c>
      <c r="Q145">
        <v>0</v>
      </c>
      <c r="R145">
        <v>0</v>
      </c>
      <c r="S145">
        <v>0</v>
      </c>
      <c r="U145">
        <v>0</v>
      </c>
      <c r="V145">
        <v>0</v>
      </c>
      <c r="W145">
        <v>0</v>
      </c>
      <c r="X145">
        <v>0</v>
      </c>
      <c r="Y145">
        <v>0</v>
      </c>
      <c r="AA145">
        <v>0</v>
      </c>
      <c r="AB145">
        <v>0</v>
      </c>
      <c r="AC145">
        <v>0</v>
      </c>
      <c r="AD145">
        <v>0</v>
      </c>
      <c r="AE145">
        <v>0</v>
      </c>
      <c r="AG145">
        <v>0</v>
      </c>
      <c r="AH145">
        <v>0</v>
      </c>
      <c r="AI145">
        <v>0</v>
      </c>
      <c r="AJ145">
        <v>0</v>
      </c>
      <c r="AK145">
        <v>0</v>
      </c>
      <c r="AL145">
        <v>0</v>
      </c>
      <c r="AM145">
        <v>0</v>
      </c>
      <c r="AN145">
        <v>0</v>
      </c>
      <c r="AO145">
        <v>0</v>
      </c>
      <c r="AP145">
        <v>0</v>
      </c>
      <c r="AQ145">
        <v>0</v>
      </c>
      <c r="AS145">
        <v>0</v>
      </c>
      <c r="AT145">
        <v>0</v>
      </c>
      <c r="AU145">
        <v>0</v>
      </c>
      <c r="AV145">
        <v>0</v>
      </c>
      <c r="AW145">
        <v>0</v>
      </c>
      <c r="AY145">
        <v>0</v>
      </c>
      <c r="AZ145">
        <v>0</v>
      </c>
      <c r="BA145">
        <v>0</v>
      </c>
      <c r="BB145">
        <v>0</v>
      </c>
      <c r="BC145">
        <v>0</v>
      </c>
      <c r="BD145">
        <v>0</v>
      </c>
      <c r="BE145">
        <v>0</v>
      </c>
      <c r="BF145">
        <v>0</v>
      </c>
      <c r="BG145">
        <v>0</v>
      </c>
      <c r="BH145">
        <v>0</v>
      </c>
      <c r="BJ145">
        <v>0</v>
      </c>
      <c r="BK145">
        <v>0</v>
      </c>
      <c r="BL145">
        <v>0</v>
      </c>
      <c r="BM145">
        <v>0</v>
      </c>
      <c r="BN145">
        <v>0</v>
      </c>
      <c r="BO145">
        <v>0</v>
      </c>
      <c r="BP145">
        <v>0</v>
      </c>
      <c r="BQ145">
        <v>0</v>
      </c>
      <c r="BR145">
        <v>0</v>
      </c>
      <c r="BS145">
        <v>0</v>
      </c>
      <c r="BT145">
        <v>0</v>
      </c>
      <c r="BU145">
        <v>0</v>
      </c>
      <c r="BW145">
        <v>0</v>
      </c>
      <c r="BX145">
        <v>0</v>
      </c>
      <c r="BY145">
        <v>0</v>
      </c>
      <c r="BZ145">
        <v>0</v>
      </c>
      <c r="CA145">
        <v>0</v>
      </c>
      <c r="CC145">
        <v>0</v>
      </c>
      <c r="CD145">
        <v>0</v>
      </c>
      <c r="CE145">
        <v>0</v>
      </c>
      <c r="CF145">
        <v>0</v>
      </c>
      <c r="CG145">
        <v>0</v>
      </c>
      <c r="CH145">
        <v>0</v>
      </c>
      <c r="CI145">
        <v>0</v>
      </c>
      <c r="CJ145">
        <v>0</v>
      </c>
      <c r="CK145">
        <v>0</v>
      </c>
      <c r="CL145">
        <v>0</v>
      </c>
      <c r="CM145">
        <v>0</v>
      </c>
      <c r="CN145">
        <v>0</v>
      </c>
      <c r="CO145">
        <v>1</v>
      </c>
      <c r="CP145">
        <v>0</v>
      </c>
      <c r="CQ145">
        <v>0</v>
      </c>
      <c r="CR145">
        <v>0</v>
      </c>
      <c r="CS145">
        <v>0</v>
      </c>
      <c r="CU145">
        <v>0</v>
      </c>
      <c r="CV145">
        <v>0</v>
      </c>
      <c r="CW145">
        <v>0</v>
      </c>
      <c r="CX145">
        <v>0</v>
      </c>
      <c r="CY145">
        <v>0</v>
      </c>
      <c r="DA145">
        <v>0</v>
      </c>
      <c r="DB145">
        <v>0</v>
      </c>
      <c r="DC145">
        <v>0</v>
      </c>
      <c r="DD145">
        <v>0</v>
      </c>
      <c r="DE145">
        <v>0</v>
      </c>
      <c r="DF145">
        <v>0</v>
      </c>
      <c r="DG145">
        <v>0</v>
      </c>
      <c r="DH145">
        <v>0</v>
      </c>
      <c r="DI145">
        <v>0</v>
      </c>
      <c r="DJ145">
        <v>0</v>
      </c>
      <c r="DK145">
        <v>0</v>
      </c>
      <c r="DL145">
        <v>0</v>
      </c>
      <c r="DM145">
        <v>1</v>
      </c>
    </row>
    <row r="146" spans="1:971" s="34" customFormat="1" ht="15.75" thickBot="1" x14ac:dyDescent="0.3">
      <c r="A146" s="32"/>
      <c r="B146" s="33"/>
      <c r="C146" s="33"/>
      <c r="D146" s="33">
        <f>SUM(D7:D145)</f>
        <v>35</v>
      </c>
      <c r="E146" s="33">
        <f t="shared" ref="E146:BP146" si="0">SUM(E7:E145)</f>
        <v>25</v>
      </c>
      <c r="F146" s="33">
        <f t="shared" si="0"/>
        <v>28</v>
      </c>
      <c r="G146" s="33">
        <f t="shared" si="0"/>
        <v>28</v>
      </c>
      <c r="H146" s="33">
        <f t="shared" si="0"/>
        <v>33</v>
      </c>
      <c r="I146" s="33">
        <f t="shared" si="0"/>
        <v>40</v>
      </c>
      <c r="J146" s="33">
        <f t="shared" si="0"/>
        <v>29</v>
      </c>
      <c r="K146" s="33">
        <f t="shared" si="0"/>
        <v>33</v>
      </c>
      <c r="L146" s="33">
        <f t="shared" si="0"/>
        <v>33</v>
      </c>
      <c r="M146" s="33">
        <f t="shared" si="0"/>
        <v>41</v>
      </c>
      <c r="N146" s="33">
        <f t="shared" si="0"/>
        <v>38</v>
      </c>
      <c r="O146" s="33">
        <f t="shared" si="0"/>
        <v>37</v>
      </c>
      <c r="P146" s="33">
        <f t="shared" si="0"/>
        <v>26</v>
      </c>
      <c r="Q146" s="33">
        <f t="shared" si="0"/>
        <v>27</v>
      </c>
      <c r="R146" s="33">
        <f t="shared" si="0"/>
        <v>32</v>
      </c>
      <c r="S146" s="33">
        <f t="shared" si="0"/>
        <v>35</v>
      </c>
      <c r="T146" s="33">
        <f t="shared" si="0"/>
        <v>42</v>
      </c>
      <c r="U146" s="33">
        <f t="shared" si="0"/>
        <v>40</v>
      </c>
      <c r="V146" s="33">
        <f t="shared" si="0"/>
        <v>28</v>
      </c>
      <c r="W146" s="33">
        <f t="shared" si="0"/>
        <v>33</v>
      </c>
      <c r="X146" s="33">
        <f t="shared" si="0"/>
        <v>35</v>
      </c>
      <c r="Y146" s="33">
        <f t="shared" si="0"/>
        <v>42</v>
      </c>
      <c r="Z146" s="33">
        <f t="shared" si="0"/>
        <v>39</v>
      </c>
      <c r="AA146" s="33">
        <f t="shared" si="0"/>
        <v>38</v>
      </c>
      <c r="AB146" s="33">
        <f t="shared" si="0"/>
        <v>30</v>
      </c>
      <c r="AC146" s="33">
        <f t="shared" si="0"/>
        <v>36</v>
      </c>
      <c r="AD146" s="33">
        <f t="shared" si="0"/>
        <v>34</v>
      </c>
      <c r="AE146" s="33">
        <f t="shared" si="0"/>
        <v>41</v>
      </c>
      <c r="AF146" s="33">
        <f t="shared" si="0"/>
        <v>39</v>
      </c>
      <c r="AG146" s="33">
        <f t="shared" si="0"/>
        <v>37</v>
      </c>
      <c r="AH146" s="33">
        <f t="shared" si="0"/>
        <v>29</v>
      </c>
      <c r="AI146" s="33">
        <f t="shared" si="0"/>
        <v>31</v>
      </c>
      <c r="AJ146" s="33">
        <f t="shared" si="0"/>
        <v>29</v>
      </c>
      <c r="AK146" s="33">
        <f t="shared" si="0"/>
        <v>29</v>
      </c>
      <c r="AL146" s="33">
        <f t="shared" si="0"/>
        <v>35</v>
      </c>
      <c r="AM146" s="33">
        <f t="shared" si="0"/>
        <v>34</v>
      </c>
      <c r="AN146" s="33">
        <f t="shared" si="0"/>
        <v>27</v>
      </c>
      <c r="AO146" s="33">
        <f t="shared" si="0"/>
        <v>32</v>
      </c>
      <c r="AP146" s="33">
        <f t="shared" si="0"/>
        <v>34</v>
      </c>
      <c r="AQ146" s="33">
        <f t="shared" si="0"/>
        <v>42</v>
      </c>
      <c r="AR146" s="33">
        <f t="shared" si="0"/>
        <v>39</v>
      </c>
      <c r="AS146" s="33">
        <f t="shared" si="0"/>
        <v>39</v>
      </c>
      <c r="AT146" s="33">
        <f t="shared" si="0"/>
        <v>31</v>
      </c>
      <c r="AU146" s="33">
        <f t="shared" si="0"/>
        <v>31</v>
      </c>
      <c r="AV146" s="33">
        <f t="shared" si="0"/>
        <v>33</v>
      </c>
      <c r="AW146" s="33">
        <f t="shared" si="0"/>
        <v>35</v>
      </c>
      <c r="AX146" s="33">
        <f t="shared" si="0"/>
        <v>45</v>
      </c>
      <c r="AY146" s="33">
        <f t="shared" si="0"/>
        <v>39</v>
      </c>
      <c r="AZ146" s="33">
        <f t="shared" si="0"/>
        <v>20</v>
      </c>
      <c r="BA146" s="33">
        <f t="shared" si="0"/>
        <v>31</v>
      </c>
      <c r="BB146" s="33">
        <f t="shared" si="0"/>
        <v>22</v>
      </c>
      <c r="BC146" s="33">
        <f t="shared" si="0"/>
        <v>36</v>
      </c>
      <c r="BD146" s="33">
        <f t="shared" si="0"/>
        <v>47</v>
      </c>
      <c r="BE146" s="33">
        <f t="shared" si="0"/>
        <v>22</v>
      </c>
      <c r="BF146" s="33">
        <f t="shared" si="0"/>
        <v>22</v>
      </c>
      <c r="BG146" s="33">
        <f t="shared" si="0"/>
        <v>35</v>
      </c>
      <c r="BH146" s="33">
        <f t="shared" si="0"/>
        <v>45</v>
      </c>
      <c r="BI146" s="33">
        <f t="shared" si="0"/>
        <v>47</v>
      </c>
      <c r="BJ146" s="33">
        <f t="shared" si="0"/>
        <v>51</v>
      </c>
      <c r="BK146" s="33">
        <f t="shared" si="0"/>
        <v>39</v>
      </c>
      <c r="BL146" s="33">
        <f t="shared" si="0"/>
        <v>36</v>
      </c>
      <c r="BM146" s="33">
        <f t="shared" si="0"/>
        <v>18</v>
      </c>
      <c r="BN146" s="33">
        <f t="shared" si="0"/>
        <v>28</v>
      </c>
      <c r="BO146" s="33">
        <f t="shared" si="0"/>
        <v>22</v>
      </c>
      <c r="BP146" s="33">
        <f t="shared" si="0"/>
        <v>36</v>
      </c>
      <c r="BQ146" s="33">
        <f t="shared" ref="BQ146" si="1">SUM(BQ7:BQ145)</f>
        <v>48</v>
      </c>
      <c r="BR146" s="33">
        <f t="shared" ref="BR146:DM146" si="2">SUM(BR7:BR145)</f>
        <v>22</v>
      </c>
      <c r="BS146" s="33">
        <f t="shared" si="2"/>
        <v>22</v>
      </c>
      <c r="BT146" s="33">
        <f t="shared" si="2"/>
        <v>35</v>
      </c>
      <c r="BU146" s="33">
        <f t="shared" si="2"/>
        <v>45</v>
      </c>
      <c r="BV146" s="33">
        <f t="shared" si="2"/>
        <v>46</v>
      </c>
      <c r="BW146" s="33">
        <f t="shared" si="2"/>
        <v>51</v>
      </c>
      <c r="BX146" s="33">
        <f t="shared" si="2"/>
        <v>20</v>
      </c>
      <c r="BY146" s="33">
        <f t="shared" si="2"/>
        <v>22</v>
      </c>
      <c r="BZ146" s="33">
        <f t="shared" si="2"/>
        <v>32</v>
      </c>
      <c r="CA146" s="33">
        <f t="shared" si="2"/>
        <v>41</v>
      </c>
      <c r="CB146" s="33">
        <f t="shared" si="2"/>
        <v>42</v>
      </c>
      <c r="CC146" s="33">
        <f t="shared" si="2"/>
        <v>48</v>
      </c>
      <c r="CD146" s="33">
        <f t="shared" si="2"/>
        <v>39</v>
      </c>
      <c r="CE146" s="33">
        <f t="shared" si="2"/>
        <v>40</v>
      </c>
      <c r="CF146" s="33">
        <f>SUM(CF7:CF145)</f>
        <v>41</v>
      </c>
      <c r="CG146" s="33">
        <f t="shared" si="2"/>
        <v>43</v>
      </c>
      <c r="CH146" s="33">
        <f t="shared" si="2"/>
        <v>42</v>
      </c>
      <c r="CI146" s="33">
        <f t="shared" si="2"/>
        <v>45</v>
      </c>
      <c r="CJ146" s="33">
        <f t="shared" si="2"/>
        <v>41</v>
      </c>
      <c r="CK146" s="33">
        <f>SUM(CK7:CK145)</f>
        <v>46</v>
      </c>
      <c r="CL146" s="33">
        <f t="shared" si="2"/>
        <v>42</v>
      </c>
      <c r="CM146" s="33">
        <f t="shared" si="2"/>
        <v>50</v>
      </c>
      <c r="CN146" s="33">
        <f t="shared" si="2"/>
        <v>49</v>
      </c>
      <c r="CO146" s="33">
        <f t="shared" si="2"/>
        <v>52</v>
      </c>
      <c r="CP146" s="33">
        <f t="shared" si="2"/>
        <v>20</v>
      </c>
      <c r="CQ146" s="33">
        <f t="shared" si="2"/>
        <v>22</v>
      </c>
      <c r="CR146" s="33">
        <f t="shared" si="2"/>
        <v>32</v>
      </c>
      <c r="CS146" s="33">
        <f t="shared" si="2"/>
        <v>41</v>
      </c>
      <c r="CT146" s="33">
        <f t="shared" si="2"/>
        <v>43</v>
      </c>
      <c r="CU146" s="33">
        <f t="shared" si="2"/>
        <v>48</v>
      </c>
      <c r="CV146" s="33">
        <f t="shared" si="2"/>
        <v>20</v>
      </c>
      <c r="CW146" s="33">
        <f t="shared" si="2"/>
        <v>22</v>
      </c>
      <c r="CX146" s="33">
        <f t="shared" si="2"/>
        <v>32</v>
      </c>
      <c r="CY146" s="33">
        <f t="shared" si="2"/>
        <v>41</v>
      </c>
      <c r="CZ146" s="33">
        <f t="shared" si="2"/>
        <v>43</v>
      </c>
      <c r="DA146" s="33">
        <f t="shared" si="2"/>
        <v>48</v>
      </c>
      <c r="DB146" s="33">
        <f t="shared" si="2"/>
        <v>39</v>
      </c>
      <c r="DC146" s="33">
        <f t="shared" si="2"/>
        <v>40</v>
      </c>
      <c r="DD146" s="33">
        <f t="shared" si="2"/>
        <v>41</v>
      </c>
      <c r="DE146" s="33">
        <f t="shared" si="2"/>
        <v>43</v>
      </c>
      <c r="DF146" s="33">
        <f t="shared" si="2"/>
        <v>42</v>
      </c>
      <c r="DG146" s="33">
        <f t="shared" si="2"/>
        <v>45</v>
      </c>
      <c r="DH146" s="33">
        <f t="shared" si="2"/>
        <v>42</v>
      </c>
      <c r="DI146" s="33">
        <f t="shared" si="2"/>
        <v>46</v>
      </c>
      <c r="DJ146" s="33">
        <f t="shared" si="2"/>
        <v>42</v>
      </c>
      <c r="DK146" s="33">
        <f t="shared" si="2"/>
        <v>50</v>
      </c>
      <c r="DL146" s="33">
        <f t="shared" si="2"/>
        <v>50</v>
      </c>
      <c r="DM146" s="33">
        <f t="shared" si="2"/>
        <v>52</v>
      </c>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c r="IP146"/>
      <c r="IQ146"/>
      <c r="IR146"/>
      <c r="IS146"/>
      <c r="IT146"/>
      <c r="IU146"/>
      <c r="IV146"/>
      <c r="IW146"/>
      <c r="IX146"/>
      <c r="IY146"/>
      <c r="IZ146"/>
      <c r="JA146"/>
      <c r="JB146"/>
      <c r="JC146"/>
      <c r="JD146"/>
      <c r="JE146"/>
      <c r="JF146"/>
      <c r="JG146"/>
      <c r="JH146"/>
      <c r="JI146"/>
      <c r="JJ146"/>
      <c r="JK146"/>
      <c r="JL146"/>
      <c r="JM146"/>
      <c r="JN146"/>
      <c r="JO146"/>
      <c r="JP146"/>
      <c r="JQ146"/>
      <c r="JR146"/>
      <c r="JS146"/>
      <c r="JT146"/>
      <c r="JU146"/>
      <c r="JV146"/>
      <c r="JW146"/>
      <c r="JX146"/>
      <c r="JY146"/>
      <c r="JZ146"/>
      <c r="KA146"/>
      <c r="KB146"/>
      <c r="KC146"/>
      <c r="KD146"/>
      <c r="KE146"/>
      <c r="KF146"/>
      <c r="KG146"/>
      <c r="KH146"/>
      <c r="KI146"/>
      <c r="KJ146"/>
      <c r="KK146"/>
      <c r="KL146"/>
      <c r="KM146"/>
      <c r="KN146"/>
      <c r="KO146"/>
      <c r="KP146"/>
      <c r="KQ146"/>
      <c r="KR146"/>
      <c r="KS146"/>
      <c r="KT146"/>
      <c r="KU146"/>
      <c r="KV146"/>
      <c r="KW146"/>
      <c r="KX146"/>
      <c r="KY146"/>
      <c r="KZ146"/>
      <c r="LA146"/>
      <c r="LB146"/>
      <c r="LC146"/>
      <c r="LD146"/>
      <c r="LE146"/>
      <c r="LF146"/>
      <c r="LG146"/>
      <c r="LH146"/>
      <c r="LI146"/>
      <c r="LJ146"/>
      <c r="LK146"/>
      <c r="LL146"/>
      <c r="LM146"/>
      <c r="LN146"/>
      <c r="LO146"/>
      <c r="LP146"/>
      <c r="LQ146"/>
      <c r="LR146"/>
      <c r="LS146"/>
      <c r="LT146"/>
      <c r="LU146"/>
      <c r="LV146"/>
      <c r="LW146"/>
      <c r="LX146"/>
      <c r="LY146"/>
      <c r="LZ146"/>
      <c r="MA146"/>
      <c r="MB146"/>
      <c r="MC146"/>
      <c r="MD146"/>
      <c r="ME146"/>
      <c r="MF146"/>
      <c r="MG146"/>
      <c r="MH146"/>
      <c r="MI146"/>
      <c r="MJ146"/>
      <c r="MK146"/>
      <c r="ML146"/>
      <c r="MM146"/>
      <c r="MN146"/>
      <c r="MO146"/>
      <c r="MP146"/>
      <c r="MQ146"/>
      <c r="MR146"/>
      <c r="MS146"/>
      <c r="MT146"/>
      <c r="MU146"/>
      <c r="MV146"/>
      <c r="MW146"/>
      <c r="MX146"/>
      <c r="MY146"/>
      <c r="MZ146"/>
      <c r="NA146"/>
      <c r="NB146"/>
      <c r="NC146"/>
      <c r="ND146"/>
      <c r="NE146"/>
      <c r="NF146"/>
      <c r="NG146"/>
      <c r="NH146"/>
      <c r="NI146"/>
      <c r="NJ146"/>
      <c r="NK146"/>
      <c r="NL146"/>
      <c r="NM146"/>
      <c r="NN146"/>
      <c r="NO146"/>
      <c r="NP146"/>
      <c r="NQ146"/>
      <c r="NR146"/>
      <c r="NS146"/>
      <c r="NT146"/>
      <c r="NU146"/>
      <c r="NV146"/>
      <c r="NW146"/>
      <c r="NX146"/>
      <c r="NY146"/>
      <c r="NZ146"/>
      <c r="OA146"/>
      <c r="OB146"/>
      <c r="OC146"/>
      <c r="OD146"/>
      <c r="OE146"/>
      <c r="OF146"/>
      <c r="OG146"/>
      <c r="OH146"/>
      <c r="OI146"/>
      <c r="OJ146"/>
      <c r="OK146"/>
      <c r="OL146"/>
      <c r="OM146"/>
      <c r="ON146"/>
      <c r="OO146"/>
      <c r="OP146"/>
      <c r="OQ146"/>
      <c r="OR146"/>
      <c r="OS146"/>
      <c r="OT146"/>
      <c r="OU146"/>
      <c r="OV146"/>
      <c r="OW146"/>
      <c r="OX146"/>
      <c r="OY146"/>
      <c r="OZ146"/>
      <c r="PA146"/>
      <c r="PB146"/>
      <c r="PC146"/>
      <c r="PD146"/>
      <c r="PE146"/>
      <c r="PF146"/>
      <c r="PG146"/>
      <c r="PH146"/>
      <c r="PI146"/>
      <c r="PJ146"/>
      <c r="PK146"/>
      <c r="PL146"/>
      <c r="PM146"/>
      <c r="PN146"/>
      <c r="PO146"/>
      <c r="PP146"/>
      <c r="PQ146"/>
      <c r="PR146"/>
      <c r="PS146"/>
      <c r="PT146"/>
      <c r="PU146"/>
      <c r="PV146"/>
      <c r="PW146"/>
      <c r="PX146"/>
      <c r="PY146"/>
      <c r="PZ146"/>
      <c r="QA146"/>
      <c r="QB146"/>
      <c r="QC146"/>
      <c r="QD146"/>
      <c r="QE146"/>
      <c r="QF146"/>
      <c r="QG146"/>
      <c r="QH146"/>
      <c r="QI146"/>
      <c r="QJ146"/>
      <c r="QK146"/>
      <c r="QL146"/>
      <c r="QM146"/>
      <c r="QN146"/>
      <c r="QO146"/>
      <c r="QP146"/>
      <c r="QQ146"/>
      <c r="QR146"/>
      <c r="QS146"/>
      <c r="QT146"/>
      <c r="QU146"/>
      <c r="QV146"/>
      <c r="QW146"/>
      <c r="QX146"/>
      <c r="QY146"/>
      <c r="QZ146"/>
      <c r="RA146"/>
      <c r="RB146"/>
      <c r="RC146"/>
      <c r="RD146"/>
      <c r="RE146"/>
      <c r="RF146"/>
      <c r="RG146"/>
      <c r="RH146"/>
      <c r="RI146"/>
      <c r="RJ146"/>
      <c r="RK146"/>
      <c r="RL146"/>
      <c r="RM146"/>
      <c r="RN146"/>
      <c r="RO146"/>
      <c r="RP146"/>
      <c r="RQ146"/>
      <c r="RR146"/>
      <c r="RS146"/>
      <c r="RT146"/>
      <c r="RU146"/>
      <c r="RV146"/>
      <c r="RW146"/>
      <c r="RX146"/>
      <c r="RY146"/>
      <c r="RZ146"/>
      <c r="SA146"/>
      <c r="SB146"/>
      <c r="SC146"/>
      <c r="SD146"/>
      <c r="SE146"/>
      <c r="SF146"/>
      <c r="SG146"/>
      <c r="SH146"/>
      <c r="SI146"/>
      <c r="SJ146"/>
      <c r="SK146"/>
      <c r="SL146"/>
      <c r="SM146"/>
      <c r="SN146"/>
      <c r="SO146"/>
      <c r="SP146"/>
      <c r="SQ146"/>
      <c r="SR146"/>
      <c r="SS146"/>
      <c r="ST146"/>
      <c r="SU146"/>
      <c r="SV146"/>
      <c r="SW146"/>
      <c r="SX146"/>
      <c r="SY146"/>
      <c r="SZ146"/>
      <c r="TA146"/>
      <c r="TB146"/>
      <c r="TC146"/>
      <c r="TD146"/>
      <c r="TE146"/>
      <c r="TF146"/>
      <c r="TG146"/>
      <c r="TH146"/>
      <c r="TI146"/>
      <c r="TJ146"/>
      <c r="TK146"/>
      <c r="TL146"/>
      <c r="TM146"/>
      <c r="TN146"/>
      <c r="TO146"/>
      <c r="TP146"/>
      <c r="TQ146"/>
      <c r="TR146"/>
      <c r="TS146"/>
      <c r="TT146"/>
      <c r="TU146"/>
      <c r="TV146"/>
      <c r="TW146"/>
      <c r="TX146"/>
      <c r="TY146"/>
      <c r="TZ146"/>
      <c r="UA146"/>
      <c r="UB146"/>
      <c r="UC146"/>
      <c r="UD146"/>
      <c r="UE146"/>
      <c r="UF146"/>
      <c r="UG146"/>
      <c r="UH146"/>
      <c r="UI146"/>
      <c r="UJ146"/>
      <c r="UK146"/>
      <c r="UL146"/>
      <c r="UM146"/>
      <c r="UN146"/>
      <c r="UO146"/>
      <c r="UP146"/>
      <c r="UQ146"/>
      <c r="UR146"/>
      <c r="US146"/>
      <c r="UT146"/>
      <c r="UU146"/>
      <c r="UV146"/>
      <c r="UW146"/>
      <c r="UX146"/>
      <c r="UY146"/>
      <c r="UZ146"/>
      <c r="VA146"/>
      <c r="VB146"/>
      <c r="VC146"/>
      <c r="VD146"/>
      <c r="VE146"/>
      <c r="VF146"/>
      <c r="VG146"/>
      <c r="VH146"/>
      <c r="VI146"/>
      <c r="VJ146"/>
      <c r="VK146"/>
      <c r="VL146"/>
      <c r="VM146"/>
      <c r="VN146"/>
      <c r="VO146"/>
      <c r="VP146"/>
      <c r="VQ146"/>
      <c r="VR146"/>
      <c r="VS146"/>
      <c r="VT146"/>
      <c r="VU146"/>
      <c r="VV146"/>
      <c r="VW146"/>
      <c r="VX146"/>
      <c r="VY146"/>
      <c r="VZ146"/>
      <c r="WA146"/>
      <c r="WB146"/>
      <c r="WC146"/>
      <c r="WD146"/>
      <c r="WE146"/>
      <c r="WF146"/>
      <c r="WG146"/>
      <c r="WH146"/>
      <c r="WI146"/>
      <c r="WJ146"/>
      <c r="WK146"/>
      <c r="WL146"/>
      <c r="WM146"/>
      <c r="WN146"/>
      <c r="WO146"/>
      <c r="WP146"/>
      <c r="WQ146"/>
      <c r="WR146"/>
      <c r="WS146"/>
      <c r="WT146"/>
      <c r="WU146"/>
      <c r="WV146"/>
      <c r="WW146"/>
      <c r="WX146"/>
      <c r="WY146"/>
      <c r="WZ146"/>
      <c r="XA146"/>
      <c r="XB146"/>
      <c r="XC146"/>
      <c r="XD146"/>
      <c r="XE146"/>
      <c r="XF146"/>
      <c r="XG146"/>
      <c r="XH146"/>
      <c r="XI146"/>
      <c r="XJ146"/>
      <c r="XK146"/>
      <c r="XL146"/>
      <c r="XM146"/>
      <c r="XN146"/>
      <c r="XO146"/>
      <c r="XP146"/>
      <c r="XQ146"/>
      <c r="XR146"/>
      <c r="XS146"/>
      <c r="XT146"/>
      <c r="XU146"/>
      <c r="XV146"/>
      <c r="XW146"/>
      <c r="XX146"/>
      <c r="XY146"/>
      <c r="XZ146"/>
      <c r="YA146"/>
      <c r="YB146"/>
      <c r="YC146"/>
      <c r="YD146"/>
      <c r="YE146"/>
      <c r="YF146"/>
      <c r="YG146"/>
      <c r="YH146"/>
      <c r="YI146"/>
      <c r="YJ146"/>
      <c r="YK146"/>
      <c r="YL146"/>
      <c r="YM146"/>
      <c r="YN146"/>
      <c r="YO146"/>
      <c r="YP146"/>
      <c r="YQ146"/>
      <c r="YR146"/>
      <c r="YS146"/>
      <c r="YT146"/>
      <c r="YU146"/>
      <c r="YV146"/>
      <c r="YW146"/>
      <c r="YX146"/>
      <c r="YY146"/>
      <c r="YZ146"/>
      <c r="ZA146"/>
      <c r="ZB146"/>
      <c r="ZC146"/>
      <c r="ZD146"/>
      <c r="ZE146"/>
      <c r="ZF146"/>
      <c r="ZG146"/>
      <c r="ZH146"/>
      <c r="ZI146"/>
      <c r="ZJ146"/>
      <c r="ZK146"/>
      <c r="ZL146"/>
      <c r="ZM146"/>
      <c r="ZN146"/>
      <c r="ZO146"/>
      <c r="ZP146"/>
      <c r="ZQ146"/>
      <c r="ZR146"/>
      <c r="ZS146"/>
      <c r="ZT146"/>
      <c r="ZU146"/>
      <c r="ZV146"/>
      <c r="ZW146"/>
      <c r="ZX146"/>
      <c r="ZY146"/>
      <c r="ZZ146"/>
      <c r="AAA146"/>
      <c r="AAB146"/>
      <c r="AAC146"/>
      <c r="AAD146"/>
      <c r="AAE146"/>
      <c r="AAF146"/>
      <c r="AAG146"/>
      <c r="AAH146"/>
      <c r="AAI146"/>
      <c r="AAJ146"/>
      <c r="AAK146"/>
      <c r="AAL146"/>
      <c r="AAM146"/>
      <c r="AAN146"/>
      <c r="AAO146"/>
      <c r="AAP146"/>
      <c r="AAQ146"/>
      <c r="AAR146"/>
      <c r="AAS146"/>
      <c r="AAT146"/>
      <c r="AAU146"/>
      <c r="AAV146"/>
      <c r="AAW146"/>
      <c r="AAX146"/>
      <c r="AAY146"/>
      <c r="AAZ146"/>
      <c r="ABA146"/>
      <c r="ABB146"/>
      <c r="ABC146"/>
      <c r="ABD146"/>
      <c r="ABE146"/>
      <c r="ABF146"/>
      <c r="ABG146"/>
      <c r="ABH146"/>
      <c r="ABI146"/>
      <c r="ABJ146"/>
      <c r="ABK146"/>
      <c r="ABL146"/>
      <c r="ABM146"/>
      <c r="ABN146"/>
      <c r="ABO146"/>
      <c r="ABP146"/>
      <c r="ABQ146"/>
      <c r="ABR146"/>
      <c r="ABS146"/>
      <c r="ABT146"/>
      <c r="ABU146"/>
      <c r="ABV146"/>
      <c r="ABW146"/>
      <c r="ABX146"/>
      <c r="ABY146"/>
      <c r="ABZ146"/>
      <c r="ACA146"/>
      <c r="ACB146"/>
      <c r="ACC146"/>
      <c r="ACD146"/>
      <c r="ACE146"/>
      <c r="ACF146"/>
      <c r="ACG146"/>
      <c r="ACH146"/>
      <c r="ACI146"/>
      <c r="ACJ146"/>
      <c r="ACK146"/>
      <c r="ACL146"/>
      <c r="ACM146"/>
      <c r="ACN146"/>
      <c r="ACO146"/>
      <c r="ACP146"/>
      <c r="ACQ146"/>
      <c r="ACR146"/>
      <c r="ACS146"/>
      <c r="ACT146"/>
      <c r="ACU146"/>
      <c r="ACV146"/>
      <c r="ACW146"/>
      <c r="ACX146"/>
      <c r="ACY146"/>
      <c r="ACZ146"/>
      <c r="ADA146"/>
      <c r="ADB146"/>
      <c r="ADC146"/>
      <c r="ADD146"/>
      <c r="ADE146"/>
      <c r="ADF146"/>
      <c r="ADG146"/>
      <c r="ADH146"/>
      <c r="ADI146"/>
      <c r="ADJ146"/>
      <c r="ADK146"/>
      <c r="ADL146"/>
      <c r="ADM146"/>
      <c r="ADN146"/>
      <c r="ADO146"/>
      <c r="ADP146"/>
      <c r="ADQ146"/>
      <c r="ADR146"/>
      <c r="ADS146"/>
      <c r="ADT146"/>
      <c r="ADU146"/>
      <c r="ADV146"/>
      <c r="ADW146"/>
      <c r="ADX146"/>
      <c r="ADY146"/>
      <c r="ADZ146"/>
      <c r="AEA146"/>
      <c r="AEB146"/>
      <c r="AEC146"/>
      <c r="AED146"/>
      <c r="AEE146"/>
      <c r="AEF146"/>
      <c r="AEG146"/>
      <c r="AEH146"/>
      <c r="AEI146"/>
      <c r="AEJ146"/>
      <c r="AEK146"/>
      <c r="AEL146"/>
      <c r="AEM146"/>
      <c r="AEN146"/>
      <c r="AEO146"/>
      <c r="AEP146"/>
      <c r="AEQ146"/>
      <c r="AER146"/>
      <c r="AES146"/>
      <c r="AET146"/>
      <c r="AEU146"/>
      <c r="AEV146"/>
      <c r="AEW146"/>
      <c r="AEX146"/>
      <c r="AEY146"/>
      <c r="AEZ146"/>
      <c r="AFA146"/>
      <c r="AFB146"/>
      <c r="AFC146"/>
      <c r="AFD146"/>
      <c r="AFE146"/>
      <c r="AFF146"/>
      <c r="AFG146"/>
      <c r="AFH146"/>
      <c r="AFI146"/>
      <c r="AFJ146"/>
      <c r="AFK146"/>
      <c r="AFL146"/>
      <c r="AFM146"/>
      <c r="AFN146"/>
      <c r="AFO146"/>
      <c r="AFP146"/>
      <c r="AFQ146"/>
      <c r="AFR146"/>
      <c r="AFS146"/>
      <c r="AFT146"/>
      <c r="AFU146"/>
      <c r="AFV146"/>
      <c r="AFW146"/>
      <c r="AFX146"/>
      <c r="AFY146"/>
      <c r="AFZ146"/>
      <c r="AGA146"/>
      <c r="AGB146"/>
      <c r="AGC146"/>
      <c r="AGD146"/>
      <c r="AGE146"/>
      <c r="AGF146"/>
      <c r="AGG146"/>
      <c r="AGH146"/>
      <c r="AGI146"/>
      <c r="AGJ146"/>
      <c r="AGK146"/>
      <c r="AGL146"/>
      <c r="AGM146"/>
      <c r="AGN146"/>
      <c r="AGO146"/>
      <c r="AGP146"/>
      <c r="AGQ146"/>
      <c r="AGR146"/>
      <c r="AGS146"/>
      <c r="AGT146"/>
      <c r="AGU146"/>
      <c r="AGV146"/>
      <c r="AGW146"/>
      <c r="AGX146"/>
      <c r="AGY146"/>
      <c r="AGZ146"/>
      <c r="AHA146"/>
      <c r="AHB146"/>
      <c r="AHC146"/>
      <c r="AHD146"/>
      <c r="AHE146"/>
      <c r="AHF146"/>
      <c r="AHG146"/>
      <c r="AHH146"/>
      <c r="AHI146"/>
      <c r="AHJ146"/>
      <c r="AHK146"/>
      <c r="AHL146"/>
      <c r="AHM146"/>
      <c r="AHN146"/>
      <c r="AHO146"/>
      <c r="AHP146"/>
      <c r="AHQ146"/>
      <c r="AHR146"/>
      <c r="AHS146"/>
      <c r="AHT146"/>
      <c r="AHU146"/>
      <c r="AHV146"/>
      <c r="AHW146"/>
      <c r="AHX146"/>
      <c r="AHY146"/>
      <c r="AHZ146"/>
      <c r="AIA146"/>
      <c r="AIB146"/>
      <c r="AIC146"/>
      <c r="AID146"/>
      <c r="AIE146"/>
      <c r="AIF146"/>
      <c r="AIG146"/>
      <c r="AIH146"/>
      <c r="AII146"/>
      <c r="AIJ146"/>
      <c r="AIK146"/>
      <c r="AIL146"/>
      <c r="AIM146"/>
      <c r="AIN146"/>
      <c r="AIO146"/>
      <c r="AIP146"/>
      <c r="AIQ146"/>
      <c r="AIR146"/>
      <c r="AIS146"/>
      <c r="AIT146"/>
      <c r="AIU146"/>
      <c r="AIV146"/>
      <c r="AIW146"/>
      <c r="AIX146"/>
      <c r="AIY146"/>
      <c r="AIZ146"/>
      <c r="AJA146"/>
      <c r="AJB146"/>
      <c r="AJC146"/>
      <c r="AJD146"/>
      <c r="AJE146"/>
      <c r="AJF146"/>
      <c r="AJG146"/>
      <c r="AJH146"/>
      <c r="AJI146"/>
      <c r="AJJ146"/>
      <c r="AJK146"/>
      <c r="AJL146"/>
      <c r="AJM146"/>
      <c r="AJN146"/>
      <c r="AJO146"/>
      <c r="AJP146"/>
      <c r="AJQ146"/>
      <c r="AJR146"/>
      <c r="AJS146"/>
      <c r="AJT146"/>
      <c r="AJU146"/>
      <c r="AJV146"/>
      <c r="AJW146"/>
      <c r="AJX146"/>
      <c r="AJY146"/>
      <c r="AJZ146"/>
      <c r="AKA146"/>
      <c r="AKB146"/>
      <c r="AKC146"/>
      <c r="AKD146"/>
      <c r="AKE146"/>
      <c r="AKF146"/>
      <c r="AKG146"/>
      <c r="AKH146"/>
      <c r="AKI146"/>
    </row>
    <row r="148" spans="1:971" x14ac:dyDescent="0.25">
      <c r="D148">
        <v>35</v>
      </c>
      <c r="E148">
        <v>25</v>
      </c>
      <c r="F148">
        <v>28</v>
      </c>
      <c r="G148">
        <v>28</v>
      </c>
      <c r="H148">
        <v>33</v>
      </c>
      <c r="I148">
        <v>40</v>
      </c>
      <c r="J148">
        <v>29</v>
      </c>
      <c r="K148">
        <v>33</v>
      </c>
      <c r="L148">
        <v>33</v>
      </c>
      <c r="M148">
        <v>41</v>
      </c>
      <c r="N148">
        <v>38</v>
      </c>
      <c r="O148">
        <v>37</v>
      </c>
      <c r="P148">
        <v>26</v>
      </c>
      <c r="Q148">
        <v>27</v>
      </c>
      <c r="R148">
        <v>32</v>
      </c>
      <c r="S148">
        <v>35</v>
      </c>
      <c r="T148">
        <v>42</v>
      </c>
      <c r="U148">
        <v>40</v>
      </c>
      <c r="V148">
        <v>28</v>
      </c>
      <c r="W148">
        <v>33</v>
      </c>
      <c r="X148">
        <v>35</v>
      </c>
      <c r="Y148">
        <v>42</v>
      </c>
      <c r="Z148">
        <v>39</v>
      </c>
      <c r="AA148">
        <v>38</v>
      </c>
      <c r="AB148">
        <v>30</v>
      </c>
      <c r="AC148">
        <v>36</v>
      </c>
      <c r="AD148">
        <v>34</v>
      </c>
      <c r="AE148">
        <v>41</v>
      </c>
      <c r="AF148">
        <v>39</v>
      </c>
      <c r="AG148">
        <v>37</v>
      </c>
      <c r="AH148">
        <v>29</v>
      </c>
      <c r="AI148">
        <v>31</v>
      </c>
      <c r="AJ148">
        <v>29</v>
      </c>
      <c r="AK148">
        <v>29</v>
      </c>
      <c r="AL148">
        <v>35</v>
      </c>
      <c r="AM148">
        <v>34</v>
      </c>
      <c r="AN148">
        <v>27</v>
      </c>
      <c r="AO148">
        <v>32</v>
      </c>
      <c r="AP148">
        <v>34</v>
      </c>
      <c r="AQ148">
        <v>42</v>
      </c>
      <c r="AR148">
        <v>39</v>
      </c>
      <c r="AS148">
        <v>39</v>
      </c>
      <c r="AT148">
        <v>31</v>
      </c>
      <c r="AU148">
        <v>31</v>
      </c>
      <c r="AV148">
        <v>33</v>
      </c>
      <c r="AW148">
        <v>35</v>
      </c>
      <c r="AX148">
        <v>45</v>
      </c>
      <c r="AY148">
        <v>39</v>
      </c>
      <c r="AZ148">
        <v>20</v>
      </c>
      <c r="BA148">
        <v>31</v>
      </c>
      <c r="BB148">
        <v>22</v>
      </c>
      <c r="BC148">
        <v>36</v>
      </c>
      <c r="BD148">
        <v>47</v>
      </c>
      <c r="BE148">
        <v>22</v>
      </c>
      <c r="BF148">
        <v>22</v>
      </c>
      <c r="BG148">
        <v>35</v>
      </c>
      <c r="BH148">
        <v>45</v>
      </c>
      <c r="BI148">
        <v>47</v>
      </c>
      <c r="BJ148">
        <v>51</v>
      </c>
      <c r="BK148">
        <v>39</v>
      </c>
      <c r="BL148">
        <v>36</v>
      </c>
      <c r="BM148">
        <v>18</v>
      </c>
      <c r="BN148">
        <v>28</v>
      </c>
      <c r="BO148">
        <v>22</v>
      </c>
      <c r="BP148">
        <v>36</v>
      </c>
      <c r="BQ148">
        <v>48</v>
      </c>
      <c r="BR148">
        <v>22</v>
      </c>
      <c r="BS148">
        <v>22</v>
      </c>
      <c r="BT148">
        <v>35</v>
      </c>
      <c r="BU148">
        <v>45</v>
      </c>
      <c r="BV148">
        <v>46</v>
      </c>
      <c r="BW148">
        <v>51</v>
      </c>
      <c r="BX148">
        <v>20</v>
      </c>
      <c r="BY148">
        <v>22</v>
      </c>
      <c r="BZ148">
        <v>32</v>
      </c>
      <c r="CA148">
        <v>41</v>
      </c>
      <c r="CB148">
        <v>42</v>
      </c>
      <c r="CC148">
        <v>48</v>
      </c>
      <c r="CD148">
        <v>39</v>
      </c>
      <c r="CE148">
        <v>40</v>
      </c>
      <c r="CF148">
        <v>41</v>
      </c>
      <c r="CG148">
        <v>43</v>
      </c>
      <c r="CH148">
        <v>42</v>
      </c>
      <c r="CI148">
        <v>45</v>
      </c>
      <c r="CJ148">
        <v>41</v>
      </c>
      <c r="CK148">
        <v>46</v>
      </c>
      <c r="CL148">
        <v>42</v>
      </c>
      <c r="CM148">
        <v>50</v>
      </c>
      <c r="CN148">
        <v>49</v>
      </c>
      <c r="CO148">
        <v>52</v>
      </c>
      <c r="CP148">
        <v>20</v>
      </c>
      <c r="CQ148">
        <v>22</v>
      </c>
      <c r="CR148">
        <v>32</v>
      </c>
      <c r="CS148">
        <v>41</v>
      </c>
      <c r="CT148">
        <v>43</v>
      </c>
      <c r="CU148">
        <v>48</v>
      </c>
      <c r="CV148">
        <v>20</v>
      </c>
      <c r="CW148">
        <v>22</v>
      </c>
      <c r="CX148">
        <v>32</v>
      </c>
      <c r="CY148">
        <v>41</v>
      </c>
      <c r="CZ148">
        <v>43</v>
      </c>
      <c r="DA148">
        <v>48</v>
      </c>
      <c r="DB148">
        <v>39</v>
      </c>
      <c r="DC148">
        <v>40</v>
      </c>
      <c r="DD148">
        <v>41</v>
      </c>
      <c r="DE148">
        <v>43</v>
      </c>
      <c r="DF148">
        <v>42</v>
      </c>
      <c r="DG148">
        <v>45</v>
      </c>
      <c r="DH148">
        <v>42</v>
      </c>
      <c r="DI148">
        <v>46</v>
      </c>
      <c r="DJ148">
        <v>42</v>
      </c>
      <c r="DK148">
        <v>50</v>
      </c>
      <c r="DL148">
        <v>50</v>
      </c>
      <c r="DM148">
        <v>52</v>
      </c>
    </row>
  </sheetData>
  <mergeCells count="40">
    <mergeCell ref="J3:O3"/>
    <mergeCell ref="P3:U3"/>
    <mergeCell ref="V3:AA3"/>
    <mergeCell ref="AB3:AG3"/>
    <mergeCell ref="AH3:AM3"/>
    <mergeCell ref="DB3:DG3"/>
    <mergeCell ref="AN3:AS3"/>
    <mergeCell ref="CV3:DA3"/>
    <mergeCell ref="DH3:DM3"/>
    <mergeCell ref="AT3:AY3"/>
    <mergeCell ref="AZ3:BE3"/>
    <mergeCell ref="BF3:BK3"/>
    <mergeCell ref="BL3:BQ3"/>
    <mergeCell ref="BR3:BW3"/>
    <mergeCell ref="BX3:CC3"/>
    <mergeCell ref="CD3:CI3"/>
    <mergeCell ref="CJ3:CO3"/>
    <mergeCell ref="CP3:CU3"/>
    <mergeCell ref="A23:C23"/>
    <mergeCell ref="A5:C5"/>
    <mergeCell ref="A6:C6"/>
    <mergeCell ref="A3:A4"/>
    <mergeCell ref="B3:B4"/>
    <mergeCell ref="C3:C4"/>
    <mergeCell ref="A57:C57"/>
    <mergeCell ref="A59:C59"/>
    <mergeCell ref="A61:C61"/>
    <mergeCell ref="A65:C65"/>
    <mergeCell ref="D3:I3"/>
    <mergeCell ref="A29:C29"/>
    <mergeCell ref="A33:C33"/>
    <mergeCell ref="A38:C38"/>
    <mergeCell ref="A46:C46"/>
    <mergeCell ref="A52:C52"/>
    <mergeCell ref="A55:C55"/>
    <mergeCell ref="A11:C11"/>
    <mergeCell ref="A14:C14"/>
    <mergeCell ref="A17:C17"/>
    <mergeCell ref="A19:C19"/>
    <mergeCell ref="A20:C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K117"/>
  <sheetViews>
    <sheetView workbookViewId="0">
      <selection activeCell="N118" sqref="N118"/>
    </sheetView>
  </sheetViews>
  <sheetFormatPr defaultRowHeight="15" x14ac:dyDescent="0.25"/>
  <cols>
    <col min="2" max="2" width="6" customWidth="1"/>
    <col min="3" max="3" width="14.85546875" customWidth="1"/>
    <col min="4" max="4" width="32.7109375" customWidth="1"/>
    <col min="5" max="5" width="9.5703125" customWidth="1"/>
    <col min="6" max="6" width="9.42578125" customWidth="1"/>
    <col min="8" max="8" width="12.7109375" customWidth="1"/>
  </cols>
  <sheetData>
    <row r="3" spans="2:11" s="19" customFormat="1" ht="31.5" x14ac:dyDescent="0.25">
      <c r="B3" s="8" t="s">
        <v>0</v>
      </c>
      <c r="C3" s="8" t="s">
        <v>1</v>
      </c>
      <c r="D3" s="8" t="s">
        <v>2</v>
      </c>
      <c r="E3" s="8" t="s">
        <v>42</v>
      </c>
      <c r="F3" s="8" t="s">
        <v>43</v>
      </c>
      <c r="G3" s="8" t="s">
        <v>284</v>
      </c>
      <c r="H3" s="8" t="s">
        <v>283</v>
      </c>
      <c r="I3" s="8" t="s">
        <v>285</v>
      </c>
      <c r="J3" s="19" t="s">
        <v>286</v>
      </c>
      <c r="K3" s="19" t="s">
        <v>287</v>
      </c>
    </row>
    <row r="4" spans="2:11" ht="15.75" x14ac:dyDescent="0.25">
      <c r="B4" s="4">
        <v>1</v>
      </c>
      <c r="C4" s="5" t="s">
        <v>3</v>
      </c>
      <c r="D4" s="5" t="s">
        <v>4</v>
      </c>
      <c r="E4" s="5">
        <v>2019</v>
      </c>
      <c r="F4" s="36">
        <v>5</v>
      </c>
      <c r="G4" s="37">
        <f>ROE!G4</f>
        <v>9.7305941288775025E-2</v>
      </c>
      <c r="H4" s="37">
        <f>'Nilai Perusahaan '!I4</f>
        <v>749.95847260941991</v>
      </c>
      <c r="I4" s="34">
        <v>35</v>
      </c>
      <c r="J4">
        <f>F4*H4</f>
        <v>3749.7923630470996</v>
      </c>
      <c r="K4">
        <f>F4*I4</f>
        <v>175</v>
      </c>
    </row>
    <row r="5" spans="2:11" ht="15.75" x14ac:dyDescent="0.25">
      <c r="B5" s="4"/>
      <c r="C5" s="5"/>
      <c r="D5" s="5"/>
      <c r="E5" s="5">
        <v>2020</v>
      </c>
      <c r="F5" s="36">
        <v>5</v>
      </c>
      <c r="G5" s="37">
        <f>ROE!G5</f>
        <v>2.5052926401050279E-2</v>
      </c>
      <c r="H5" s="37">
        <f>'Nilai Perusahaan '!I5</f>
        <v>755.97091034422033</v>
      </c>
      <c r="I5" s="34">
        <v>25</v>
      </c>
      <c r="J5">
        <f t="shared" ref="J5:J68" si="0">F5*H5</f>
        <v>3779.8545517211014</v>
      </c>
      <c r="K5">
        <f t="shared" ref="K5:K68" si="1">F5*I5</f>
        <v>125</v>
      </c>
    </row>
    <row r="6" spans="2:11" ht="15.75" x14ac:dyDescent="0.25">
      <c r="B6" s="4"/>
      <c r="C6" s="5"/>
      <c r="D6" s="5"/>
      <c r="E6" s="5">
        <v>2021</v>
      </c>
      <c r="F6" s="36">
        <v>5</v>
      </c>
      <c r="G6" s="37">
        <f>ROE!G6</f>
        <v>0.24856459410706247</v>
      </c>
      <c r="H6" s="37">
        <f>'Nilai Perusahaan '!I6</f>
        <v>670.67120982687572</v>
      </c>
      <c r="I6" s="34">
        <v>28</v>
      </c>
      <c r="J6">
        <f t="shared" si="0"/>
        <v>3353.3560491343787</v>
      </c>
      <c r="K6">
        <f t="shared" si="1"/>
        <v>140</v>
      </c>
    </row>
    <row r="7" spans="2:11" ht="15.75" x14ac:dyDescent="0.25">
      <c r="B7" s="4"/>
      <c r="C7" s="5"/>
      <c r="D7" s="5"/>
      <c r="E7" s="5">
        <v>2022</v>
      </c>
      <c r="F7" s="36">
        <v>5</v>
      </c>
      <c r="G7" s="37">
        <f>ROE!G7</f>
        <v>0.38645585688989909</v>
      </c>
      <c r="H7" s="37">
        <f>'Nilai Perusahaan '!I7</f>
        <v>457.6721521085625</v>
      </c>
      <c r="I7" s="34">
        <v>28</v>
      </c>
      <c r="J7">
        <f t="shared" si="0"/>
        <v>2288.3607605428124</v>
      </c>
      <c r="K7">
        <f t="shared" si="1"/>
        <v>140</v>
      </c>
    </row>
    <row r="8" spans="2:11" ht="15.75" x14ac:dyDescent="0.25">
      <c r="B8" s="4"/>
      <c r="C8" s="5"/>
      <c r="D8" s="5"/>
      <c r="E8" s="5">
        <v>2023</v>
      </c>
      <c r="F8" s="36">
        <v>5</v>
      </c>
      <c r="G8" s="37">
        <f>ROE!G8</f>
        <v>0.25332977897756032</v>
      </c>
      <c r="H8" s="37">
        <f>'Nilai Perusahaan '!I8</f>
        <v>403.2233278218323</v>
      </c>
      <c r="I8" s="34">
        <v>33</v>
      </c>
      <c r="J8">
        <f t="shared" si="0"/>
        <v>2016.1166391091615</v>
      </c>
      <c r="K8">
        <f t="shared" si="1"/>
        <v>165</v>
      </c>
    </row>
    <row r="9" spans="2:11" ht="15.75" x14ac:dyDescent="0.25">
      <c r="B9" s="4"/>
      <c r="C9" s="5"/>
      <c r="D9" s="5"/>
      <c r="E9" s="5">
        <v>2024</v>
      </c>
      <c r="F9" s="36">
        <v>5</v>
      </c>
      <c r="G9" s="37">
        <f>ROE!G9</f>
        <v>0.32225267891455178</v>
      </c>
      <c r="H9" s="37">
        <f>'Nilai Perusahaan '!I9</f>
        <v>556.22310100185598</v>
      </c>
      <c r="I9" s="34">
        <v>40</v>
      </c>
      <c r="J9">
        <f t="shared" si="0"/>
        <v>2781.1155050092798</v>
      </c>
      <c r="K9">
        <f t="shared" si="1"/>
        <v>200</v>
      </c>
    </row>
    <row r="10" spans="2:11" ht="15.75" x14ac:dyDescent="0.25">
      <c r="B10" s="4">
        <v>2</v>
      </c>
      <c r="C10" s="5" t="s">
        <v>5</v>
      </c>
      <c r="D10" s="5" t="s">
        <v>6</v>
      </c>
      <c r="E10" s="5">
        <v>2019</v>
      </c>
      <c r="F10" s="36">
        <v>5</v>
      </c>
      <c r="G10" s="37">
        <f>ROE!G10</f>
        <v>-1.118103453316327E-2</v>
      </c>
      <c r="H10" s="37">
        <f>'Nilai Perusahaan '!I10</f>
        <v>0.43732242239969066</v>
      </c>
      <c r="I10" s="34">
        <v>29</v>
      </c>
      <c r="J10">
        <f t="shared" si="0"/>
        <v>2.1866121119984534</v>
      </c>
      <c r="K10">
        <f t="shared" si="1"/>
        <v>145</v>
      </c>
    </row>
    <row r="11" spans="2:11" ht="15.75" x14ac:dyDescent="0.25">
      <c r="B11" s="5"/>
      <c r="C11" s="5"/>
      <c r="D11" s="5"/>
      <c r="E11" s="5">
        <v>2020</v>
      </c>
      <c r="F11" s="36">
        <v>5</v>
      </c>
      <c r="G11" s="37">
        <f>ROE!G11</f>
        <v>-9.2164401275262216E-3</v>
      </c>
      <c r="H11" s="37">
        <f>'Nilai Perusahaan '!I11</f>
        <v>0.41651156971964948</v>
      </c>
      <c r="I11" s="34">
        <v>33</v>
      </c>
      <c r="J11">
        <f t="shared" si="0"/>
        <v>2.0825578485982472</v>
      </c>
      <c r="K11">
        <f t="shared" si="1"/>
        <v>165</v>
      </c>
    </row>
    <row r="12" spans="2:11" ht="15.75" x14ac:dyDescent="0.25">
      <c r="B12" s="5"/>
      <c r="C12" s="5"/>
      <c r="D12" s="5"/>
      <c r="E12" s="5">
        <v>2021</v>
      </c>
      <c r="F12" s="36">
        <v>5</v>
      </c>
      <c r="G12" s="37">
        <f>ROE!G12</f>
        <v>8.9347374572025337E-2</v>
      </c>
      <c r="H12" s="37">
        <f>'Nilai Perusahaan '!I12</f>
        <v>380.5784663488169</v>
      </c>
      <c r="I12" s="34">
        <v>33</v>
      </c>
      <c r="J12">
        <f t="shared" si="0"/>
        <v>1902.8923317440845</v>
      </c>
      <c r="K12">
        <f t="shared" si="1"/>
        <v>165</v>
      </c>
    </row>
    <row r="13" spans="2:11" ht="15.75" x14ac:dyDescent="0.25">
      <c r="B13" s="5"/>
      <c r="C13" s="5"/>
      <c r="D13" s="5"/>
      <c r="E13" s="5">
        <v>2022</v>
      </c>
      <c r="F13" s="36">
        <v>5</v>
      </c>
      <c r="G13" s="37">
        <f>ROE!G13</f>
        <v>0.16114011182495322</v>
      </c>
      <c r="H13" s="37">
        <f>'Nilai Perusahaan '!I13</f>
        <v>334.43533796726223</v>
      </c>
      <c r="I13" s="34">
        <v>41</v>
      </c>
      <c r="J13">
        <f t="shared" si="0"/>
        <v>1672.1766898363112</v>
      </c>
      <c r="K13">
        <f t="shared" si="1"/>
        <v>205</v>
      </c>
    </row>
    <row r="14" spans="2:11" ht="15.75" x14ac:dyDescent="0.25">
      <c r="B14" s="5"/>
      <c r="C14" s="5"/>
      <c r="D14" s="5"/>
      <c r="E14" s="5">
        <v>2023</v>
      </c>
      <c r="F14" s="36">
        <v>5</v>
      </c>
      <c r="G14" s="37">
        <f>ROE!G14</f>
        <v>8.8334375612653283E-5</v>
      </c>
      <c r="H14" s="37">
        <f>'Nilai Perusahaan '!I14</f>
        <v>254.45147818096004</v>
      </c>
      <c r="I14" s="34">
        <v>38</v>
      </c>
      <c r="J14">
        <f t="shared" si="0"/>
        <v>1272.2573909048001</v>
      </c>
      <c r="K14">
        <f t="shared" si="1"/>
        <v>190</v>
      </c>
    </row>
    <row r="15" spans="2:11" ht="15.75" x14ac:dyDescent="0.25">
      <c r="B15" s="5"/>
      <c r="C15" s="5"/>
      <c r="D15" s="5"/>
      <c r="E15" s="5">
        <v>2024</v>
      </c>
      <c r="F15" s="36">
        <v>5</v>
      </c>
      <c r="G15" s="37">
        <f>ROE!G15</f>
        <v>7.6198063411283389E-3</v>
      </c>
      <c r="H15" s="37">
        <f>'Nilai Perusahaan '!I15</f>
        <v>246.28175351510049</v>
      </c>
      <c r="I15" s="34">
        <v>37</v>
      </c>
      <c r="J15">
        <f t="shared" si="0"/>
        <v>1231.4087675755025</v>
      </c>
      <c r="K15">
        <f t="shared" si="1"/>
        <v>185</v>
      </c>
    </row>
    <row r="16" spans="2:11" ht="15.75" x14ac:dyDescent="0.25">
      <c r="B16" s="4">
        <v>3</v>
      </c>
      <c r="C16" s="5" t="s">
        <v>7</v>
      </c>
      <c r="D16" s="5" t="s">
        <v>8</v>
      </c>
      <c r="E16" s="5">
        <v>2019</v>
      </c>
      <c r="F16" s="36">
        <v>4</v>
      </c>
      <c r="G16" s="37">
        <f>ROE!G16</f>
        <v>-1.7894336672681421E-2</v>
      </c>
      <c r="H16" s="37">
        <f>'Nilai Perusahaan '!I16</f>
        <v>77.566434465070699</v>
      </c>
      <c r="I16" s="34">
        <v>26</v>
      </c>
      <c r="J16">
        <f t="shared" si="0"/>
        <v>310.2657378602828</v>
      </c>
      <c r="K16">
        <f t="shared" si="1"/>
        <v>104</v>
      </c>
    </row>
    <row r="17" spans="2:11" ht="15.75" x14ac:dyDescent="0.25">
      <c r="B17" s="5"/>
      <c r="C17" s="5"/>
      <c r="D17" s="5"/>
      <c r="E17" s="5">
        <v>2020</v>
      </c>
      <c r="F17" s="36">
        <v>3</v>
      </c>
      <c r="G17" s="37">
        <f>ROE!G17</f>
        <v>-5.52559681561902E-3</v>
      </c>
      <c r="H17" s="37">
        <f>'Nilai Perusahaan '!I17</f>
        <v>74.11738823457182</v>
      </c>
      <c r="I17" s="34">
        <v>27</v>
      </c>
      <c r="J17">
        <f t="shared" si="0"/>
        <v>222.35216470371546</v>
      </c>
      <c r="K17">
        <f t="shared" si="1"/>
        <v>81</v>
      </c>
    </row>
    <row r="18" spans="2:11" ht="15.75" x14ac:dyDescent="0.25">
      <c r="B18" s="5"/>
      <c r="C18" s="5"/>
      <c r="D18" s="5"/>
      <c r="E18" s="5">
        <v>2021</v>
      </c>
      <c r="F18" s="36">
        <v>3</v>
      </c>
      <c r="G18" s="37">
        <f>ROE!G18</f>
        <v>1.0180182269322635E-2</v>
      </c>
      <c r="H18" s="37">
        <f>'Nilai Perusahaan '!I18</f>
        <v>67.187069545254275</v>
      </c>
      <c r="I18" s="34">
        <v>32</v>
      </c>
      <c r="J18">
        <f t="shared" si="0"/>
        <v>201.56120863576282</v>
      </c>
      <c r="K18">
        <f t="shared" si="1"/>
        <v>96</v>
      </c>
    </row>
    <row r="19" spans="2:11" ht="15.75" x14ac:dyDescent="0.25">
      <c r="B19" s="5"/>
      <c r="C19" s="5"/>
      <c r="D19" s="5"/>
      <c r="E19" s="5">
        <v>2022</v>
      </c>
      <c r="F19" s="36">
        <v>3</v>
      </c>
      <c r="G19" s="37">
        <f>ROE!G19</f>
        <v>2.2669456753651732E-2</v>
      </c>
      <c r="H19" s="37">
        <f>'Nilai Perusahaan '!I19</f>
        <v>59.439274577383884</v>
      </c>
      <c r="I19" s="34">
        <v>35</v>
      </c>
      <c r="J19">
        <f t="shared" si="0"/>
        <v>178.31782373215165</v>
      </c>
      <c r="K19">
        <f t="shared" si="1"/>
        <v>105</v>
      </c>
    </row>
    <row r="20" spans="2:11" ht="15.75" x14ac:dyDescent="0.25">
      <c r="B20" s="5"/>
      <c r="C20" s="5"/>
      <c r="D20" s="5"/>
      <c r="E20" s="5">
        <v>2023</v>
      </c>
      <c r="F20" s="36">
        <v>4</v>
      </c>
      <c r="G20" s="37">
        <f>ROE!G20</f>
        <v>-3.3103855860460657E-3</v>
      </c>
      <c r="H20" s="37">
        <f>'Nilai Perusahaan '!I20</f>
        <v>57.848049707695743</v>
      </c>
      <c r="I20" s="34">
        <v>42</v>
      </c>
      <c r="J20">
        <f t="shared" si="0"/>
        <v>231.39219883078297</v>
      </c>
      <c r="K20">
        <f t="shared" si="1"/>
        <v>168</v>
      </c>
    </row>
    <row r="21" spans="2:11" ht="15.75" x14ac:dyDescent="0.25">
      <c r="B21" s="5"/>
      <c r="C21" s="5"/>
      <c r="D21" s="5"/>
      <c r="E21" s="5">
        <v>2024</v>
      </c>
      <c r="F21" s="36">
        <v>4</v>
      </c>
      <c r="G21" s="37">
        <f>ROE!G21</f>
        <v>9.4292365265049947E-3</v>
      </c>
      <c r="H21" s="37">
        <f>'Nilai Perusahaan '!I21</f>
        <v>53.358207855732687</v>
      </c>
      <c r="I21" s="34">
        <v>40</v>
      </c>
      <c r="J21">
        <f t="shared" si="0"/>
        <v>213.43283142293075</v>
      </c>
      <c r="K21">
        <f t="shared" si="1"/>
        <v>160</v>
      </c>
    </row>
    <row r="22" spans="2:11" ht="15.75" x14ac:dyDescent="0.25">
      <c r="B22" s="4">
        <v>4</v>
      </c>
      <c r="C22" s="5" t="s">
        <v>9</v>
      </c>
      <c r="D22" s="5" t="s">
        <v>10</v>
      </c>
      <c r="E22" s="5">
        <v>2019</v>
      </c>
      <c r="F22" s="36">
        <v>0</v>
      </c>
      <c r="G22" s="37">
        <f>ROE!G22</f>
        <v>0.16406027463979117</v>
      </c>
      <c r="H22" s="37">
        <f>'Nilai Perusahaan '!I22</f>
        <v>367.43610455182056</v>
      </c>
      <c r="I22" s="34">
        <v>28</v>
      </c>
      <c r="J22">
        <f t="shared" si="0"/>
        <v>0</v>
      </c>
      <c r="K22">
        <f t="shared" si="1"/>
        <v>0</v>
      </c>
    </row>
    <row r="23" spans="2:11" ht="15.75" x14ac:dyDescent="0.25">
      <c r="B23" s="5"/>
      <c r="C23" s="5"/>
      <c r="D23" s="5"/>
      <c r="E23" s="5">
        <v>2020</v>
      </c>
      <c r="F23" s="36">
        <v>0</v>
      </c>
      <c r="G23" s="37">
        <f>ROE!G23</f>
        <v>0.14696777071500028</v>
      </c>
      <c r="H23" s="37">
        <f>'Nilai Perusahaan '!I23</f>
        <v>346.40707944379244</v>
      </c>
      <c r="I23" s="34">
        <v>33</v>
      </c>
      <c r="J23">
        <f t="shared" si="0"/>
        <v>0</v>
      </c>
      <c r="K23">
        <f t="shared" si="1"/>
        <v>0</v>
      </c>
    </row>
    <row r="24" spans="2:11" ht="15.75" x14ac:dyDescent="0.25">
      <c r="B24" s="5"/>
      <c r="C24" s="5"/>
      <c r="D24" s="5"/>
      <c r="E24" s="5">
        <v>2021</v>
      </c>
      <c r="F24" s="36">
        <v>0</v>
      </c>
      <c r="G24" s="37">
        <f>ROE!G24</f>
        <v>0.15499297127191214</v>
      </c>
      <c r="H24" s="37">
        <f>'Nilai Perusahaan '!I24</f>
        <v>315.43908865205083</v>
      </c>
      <c r="I24" s="34">
        <v>35</v>
      </c>
      <c r="J24">
        <f t="shared" si="0"/>
        <v>0</v>
      </c>
      <c r="K24">
        <f t="shared" si="1"/>
        <v>0</v>
      </c>
    </row>
    <row r="25" spans="2:11" ht="15.75" x14ac:dyDescent="0.25">
      <c r="B25" s="5"/>
      <c r="C25" s="5"/>
      <c r="D25" s="5"/>
      <c r="E25" s="5">
        <v>2022</v>
      </c>
      <c r="F25" s="36">
        <v>0</v>
      </c>
      <c r="G25" s="37">
        <f>ROE!G25</f>
        <v>0.18426289467813234</v>
      </c>
      <c r="H25" s="37">
        <f>'Nilai Perusahaan '!I25</f>
        <v>289.29380637377</v>
      </c>
      <c r="I25" s="34">
        <v>42</v>
      </c>
      <c r="J25">
        <f t="shared" si="0"/>
        <v>0</v>
      </c>
      <c r="K25">
        <f t="shared" si="1"/>
        <v>0</v>
      </c>
    </row>
    <row r="26" spans="2:11" ht="15.75" x14ac:dyDescent="0.25">
      <c r="B26" s="5"/>
      <c r="C26" s="5"/>
      <c r="D26" s="5"/>
      <c r="E26" s="5">
        <v>2023</v>
      </c>
      <c r="F26" s="36">
        <v>0</v>
      </c>
      <c r="G26" s="37">
        <f>ROE!G26</f>
        <v>0.20062083736437511</v>
      </c>
      <c r="H26" s="37">
        <f>'Nilai Perusahaan '!I26</f>
        <v>263.82088683052115</v>
      </c>
      <c r="I26" s="34">
        <v>39</v>
      </c>
      <c r="J26">
        <f t="shared" si="0"/>
        <v>0</v>
      </c>
      <c r="K26">
        <f t="shared" si="1"/>
        <v>0</v>
      </c>
    </row>
    <row r="27" spans="2:11" ht="15.75" x14ac:dyDescent="0.25">
      <c r="B27" s="5"/>
      <c r="C27" s="5"/>
      <c r="D27" s="5"/>
      <c r="E27" s="5">
        <v>2024</v>
      </c>
      <c r="F27" s="36">
        <v>0</v>
      </c>
      <c r="G27" s="37">
        <f>ROE!G27</f>
        <v>0.20869083586241285</v>
      </c>
      <c r="H27" s="37">
        <f>'Nilai Perusahaan '!I27</f>
        <v>243.44726423455023</v>
      </c>
      <c r="I27" s="34">
        <v>38</v>
      </c>
      <c r="J27">
        <f t="shared" si="0"/>
        <v>0</v>
      </c>
      <c r="K27">
        <f t="shared" si="1"/>
        <v>0</v>
      </c>
    </row>
    <row r="28" spans="2:11" ht="15.75" x14ac:dyDescent="0.25">
      <c r="B28" s="4">
        <v>5</v>
      </c>
      <c r="C28" s="5" t="s">
        <v>11</v>
      </c>
      <c r="D28" s="5" t="s">
        <v>12</v>
      </c>
      <c r="E28" s="5">
        <v>2019</v>
      </c>
      <c r="F28" s="36">
        <v>3</v>
      </c>
      <c r="G28" s="37">
        <f>ROE!G28</f>
        <v>0.1240647455390769</v>
      </c>
      <c r="H28" s="37">
        <f>'Nilai Perusahaan '!I28</f>
        <v>857.97024986762813</v>
      </c>
      <c r="I28" s="34">
        <v>30</v>
      </c>
      <c r="J28">
        <f t="shared" si="0"/>
        <v>2573.9107496028846</v>
      </c>
      <c r="K28">
        <f t="shared" si="1"/>
        <v>90</v>
      </c>
    </row>
    <row r="29" spans="2:11" ht="15.75" x14ac:dyDescent="0.25">
      <c r="B29" s="5"/>
      <c r="C29" s="5"/>
      <c r="D29" s="5"/>
      <c r="E29" s="5">
        <v>2020</v>
      </c>
      <c r="F29" s="36">
        <v>3</v>
      </c>
      <c r="G29" s="37">
        <f>ROE!G29</f>
        <v>2.9426572968601419E-2</v>
      </c>
      <c r="H29" s="37">
        <f>'Nilai Perusahaan '!I29</f>
        <v>950.18675502193423</v>
      </c>
      <c r="I29" s="34">
        <v>36</v>
      </c>
      <c r="J29">
        <f t="shared" si="0"/>
        <v>2850.5602650658029</v>
      </c>
      <c r="K29">
        <f t="shared" si="1"/>
        <v>108</v>
      </c>
    </row>
    <row r="30" spans="2:11" ht="15.75" x14ac:dyDescent="0.25">
      <c r="B30" s="5"/>
      <c r="C30" s="5"/>
      <c r="D30" s="5"/>
      <c r="E30" s="5">
        <v>2021</v>
      </c>
      <c r="F30" s="36">
        <v>4</v>
      </c>
      <c r="G30" s="37">
        <f>ROE!G30</f>
        <v>8.6761405275943101E-2</v>
      </c>
      <c r="H30" s="37">
        <f>'Nilai Perusahaan '!I30</f>
        <v>847.68959845764118</v>
      </c>
      <c r="I30" s="34">
        <v>34</v>
      </c>
      <c r="J30">
        <f t="shared" si="0"/>
        <v>3390.7583938305647</v>
      </c>
      <c r="K30">
        <f t="shared" si="1"/>
        <v>136</v>
      </c>
    </row>
    <row r="31" spans="2:11" ht="15.75" x14ac:dyDescent="0.25">
      <c r="B31" s="5"/>
      <c r="C31" s="5"/>
      <c r="D31" s="5"/>
      <c r="E31" s="5">
        <v>2022</v>
      </c>
      <c r="F31" s="36">
        <v>3</v>
      </c>
      <c r="G31" s="37">
        <f>ROE!G31</f>
        <v>0.13182659208682096</v>
      </c>
      <c r="H31" s="37">
        <f>'Nilai Perusahaan '!I31</f>
        <v>764.9889946096248</v>
      </c>
      <c r="I31" s="34">
        <v>41</v>
      </c>
      <c r="J31">
        <f t="shared" si="0"/>
        <v>2294.9669838288746</v>
      </c>
      <c r="K31">
        <f t="shared" si="1"/>
        <v>123</v>
      </c>
    </row>
    <row r="32" spans="2:11" ht="15.75" x14ac:dyDescent="0.25">
      <c r="B32" s="5"/>
      <c r="C32" s="5"/>
      <c r="D32" s="5"/>
      <c r="E32" s="5">
        <v>2023</v>
      </c>
      <c r="F32" s="36">
        <v>3</v>
      </c>
      <c r="G32" s="37">
        <f>ROE!G32</f>
        <v>0.13640460324694512</v>
      </c>
      <c r="H32" s="37">
        <f>'Nilai Perusahaan '!I32</f>
        <v>693.12946302432101</v>
      </c>
      <c r="I32" s="34">
        <v>39</v>
      </c>
      <c r="J32">
        <f t="shared" si="0"/>
        <v>2079.388389072963</v>
      </c>
      <c r="K32">
        <f t="shared" si="1"/>
        <v>117</v>
      </c>
    </row>
    <row r="33" spans="2:11" ht="15.75" x14ac:dyDescent="0.25">
      <c r="B33" s="5"/>
      <c r="C33" s="5"/>
      <c r="D33" s="5"/>
      <c r="E33" s="5">
        <v>2024</v>
      </c>
      <c r="F33" s="36">
        <v>3</v>
      </c>
      <c r="G33" s="37">
        <f>ROE!G33</f>
        <v>0.12961208070364366</v>
      </c>
      <c r="H33" s="37">
        <f>'Nilai Perusahaan '!I33</f>
        <v>641.49697792979794</v>
      </c>
      <c r="I33" s="34">
        <v>37</v>
      </c>
      <c r="J33">
        <f t="shared" si="0"/>
        <v>1924.4909337893937</v>
      </c>
      <c r="K33">
        <f t="shared" si="1"/>
        <v>111</v>
      </c>
    </row>
    <row r="34" spans="2:11" ht="15.75" x14ac:dyDescent="0.25">
      <c r="B34" s="4">
        <v>6</v>
      </c>
      <c r="C34" s="5" t="s">
        <v>13</v>
      </c>
      <c r="D34" s="5" t="s">
        <v>14</v>
      </c>
      <c r="E34" s="5">
        <v>2019</v>
      </c>
      <c r="F34" s="36">
        <v>0</v>
      </c>
      <c r="G34" s="37">
        <f>ROE!G34</f>
        <v>0.16483001387613677</v>
      </c>
      <c r="H34" s="37">
        <f>'Nilai Perusahaan '!I34</f>
        <v>1598.9355255080056</v>
      </c>
      <c r="I34" s="34">
        <v>29</v>
      </c>
      <c r="J34">
        <f t="shared" si="0"/>
        <v>0</v>
      </c>
      <c r="K34">
        <f t="shared" si="1"/>
        <v>0</v>
      </c>
    </row>
    <row r="35" spans="2:11" ht="15.75" x14ac:dyDescent="0.25">
      <c r="B35" s="5"/>
      <c r="C35" s="5"/>
      <c r="D35" s="5"/>
      <c r="E35" s="5">
        <v>2020</v>
      </c>
      <c r="F35" s="36">
        <v>1</v>
      </c>
      <c r="G35" s="37">
        <f>ROE!G35</f>
        <v>9.3343327295191042E-2</v>
      </c>
      <c r="H35" s="37">
        <f>'Nilai Perusahaan '!I35</f>
        <v>1669.9034276068412</v>
      </c>
      <c r="I35" s="34">
        <v>31</v>
      </c>
      <c r="J35">
        <f t="shared" si="0"/>
        <v>1669.9034276068412</v>
      </c>
      <c r="K35">
        <f t="shared" si="1"/>
        <v>31</v>
      </c>
    </row>
    <row r="36" spans="2:11" ht="15.75" x14ac:dyDescent="0.25">
      <c r="B36" s="5"/>
      <c r="C36" s="5"/>
      <c r="D36" s="5"/>
      <c r="E36" s="5">
        <v>2021</v>
      </c>
      <c r="F36" s="36">
        <v>0</v>
      </c>
      <c r="G36" s="37">
        <f>ROE!G36</f>
        <v>0.10540492434332294</v>
      </c>
      <c r="H36" s="37">
        <f>'Nilai Perusahaan '!I36</f>
        <v>1144.0979764115721</v>
      </c>
      <c r="I36" s="34">
        <v>29</v>
      </c>
      <c r="J36">
        <f t="shared" si="0"/>
        <v>0</v>
      </c>
      <c r="K36">
        <f t="shared" si="1"/>
        <v>0</v>
      </c>
    </row>
    <row r="37" spans="2:11" ht="15.75" x14ac:dyDescent="0.25">
      <c r="B37" s="5"/>
      <c r="C37" s="5"/>
      <c r="D37" s="5"/>
      <c r="E37" s="5">
        <v>2022</v>
      </c>
      <c r="F37" s="36">
        <v>0</v>
      </c>
      <c r="G37" s="37">
        <f>ROE!G37</f>
        <v>0.16944298121780171</v>
      </c>
      <c r="H37" s="37">
        <f>'Nilai Perusahaan '!I37</f>
        <v>1100.3224944305914</v>
      </c>
      <c r="I37" s="34">
        <v>29</v>
      </c>
      <c r="J37">
        <f t="shared" si="0"/>
        <v>0</v>
      </c>
      <c r="K37">
        <f t="shared" si="1"/>
        <v>0</v>
      </c>
    </row>
    <row r="38" spans="2:11" ht="15.75" x14ac:dyDescent="0.25">
      <c r="B38" s="5"/>
      <c r="C38" s="5"/>
      <c r="D38" s="5"/>
      <c r="E38" s="5">
        <v>2023</v>
      </c>
      <c r="F38" s="36">
        <v>0</v>
      </c>
      <c r="G38" s="37">
        <f>ROE!G38</f>
        <v>0.19093322912447694</v>
      </c>
      <c r="H38" s="37">
        <f>'Nilai Perusahaan '!I38</f>
        <v>1054.8564871785777</v>
      </c>
      <c r="I38" s="34">
        <v>35</v>
      </c>
      <c r="J38">
        <f t="shared" si="0"/>
        <v>0</v>
      </c>
      <c r="K38">
        <f t="shared" si="1"/>
        <v>0</v>
      </c>
    </row>
    <row r="39" spans="2:11" ht="15.75" x14ac:dyDescent="0.25">
      <c r="B39" s="5"/>
      <c r="C39" s="5"/>
      <c r="D39" s="5"/>
      <c r="E39" s="5">
        <v>2024</v>
      </c>
      <c r="F39" s="36">
        <v>0</v>
      </c>
      <c r="G39" s="37">
        <f>ROE!G39</f>
        <v>0.18764190359458563</v>
      </c>
      <c r="H39" s="37">
        <f>'Nilai Perusahaan '!I39</f>
        <v>1032.9331860061459</v>
      </c>
      <c r="I39" s="34">
        <v>34</v>
      </c>
      <c r="J39">
        <f t="shared" si="0"/>
        <v>0</v>
      </c>
      <c r="K39">
        <f t="shared" si="1"/>
        <v>0</v>
      </c>
    </row>
    <row r="40" spans="2:11" ht="15.75" x14ac:dyDescent="0.25">
      <c r="B40" s="4">
        <v>7</v>
      </c>
      <c r="C40" s="5" t="s">
        <v>15</v>
      </c>
      <c r="D40" s="5" t="s">
        <v>16</v>
      </c>
      <c r="E40" s="5">
        <v>2019</v>
      </c>
      <c r="F40" s="36">
        <v>4</v>
      </c>
      <c r="G40" s="37">
        <f>ROE!G40</f>
        <v>8.7792116149410585E-3</v>
      </c>
      <c r="H40" s="37">
        <f>'Nilai Perusahaan '!I40</f>
        <v>357.66474640772151</v>
      </c>
      <c r="I40" s="34">
        <v>27</v>
      </c>
      <c r="J40">
        <f t="shared" si="0"/>
        <v>1430.658985630886</v>
      </c>
      <c r="K40">
        <f t="shared" si="1"/>
        <v>108</v>
      </c>
    </row>
    <row r="41" spans="2:11" ht="15.75" x14ac:dyDescent="0.25">
      <c r="B41" s="5"/>
      <c r="C41" s="5"/>
      <c r="D41" s="5"/>
      <c r="E41" s="5">
        <v>2020</v>
      </c>
      <c r="F41" s="36">
        <v>1</v>
      </c>
      <c r="G41" s="37">
        <f>ROE!G41</f>
        <v>8.0166585167172025E-2</v>
      </c>
      <c r="H41" s="37">
        <f>'Nilai Perusahaan '!I41</f>
        <v>426.5273620669833</v>
      </c>
      <c r="I41" s="34">
        <v>32</v>
      </c>
      <c r="J41">
        <f t="shared" si="0"/>
        <v>426.5273620669833</v>
      </c>
      <c r="K41">
        <f t="shared" si="1"/>
        <v>32</v>
      </c>
    </row>
    <row r="42" spans="2:11" ht="15.75" x14ac:dyDescent="0.25">
      <c r="B42" s="5"/>
      <c r="C42" s="5"/>
      <c r="D42" s="5"/>
      <c r="E42" s="5">
        <v>2021</v>
      </c>
      <c r="F42" s="36">
        <v>3</v>
      </c>
      <c r="G42" s="37">
        <f>ROE!G42</f>
        <v>0.11100416613587359</v>
      </c>
      <c r="H42" s="37">
        <f>'Nilai Perusahaan '!I42</f>
        <v>398.25791680499987</v>
      </c>
      <c r="I42" s="34">
        <v>34</v>
      </c>
      <c r="J42">
        <f t="shared" si="0"/>
        <v>1194.7737504149995</v>
      </c>
      <c r="K42">
        <f t="shared" si="1"/>
        <v>102</v>
      </c>
    </row>
    <row r="43" spans="2:11" ht="15.75" x14ac:dyDescent="0.25">
      <c r="B43" s="5"/>
      <c r="C43" s="5"/>
      <c r="D43" s="5"/>
      <c r="E43" s="5">
        <v>2022</v>
      </c>
      <c r="F43" s="36">
        <v>3</v>
      </c>
      <c r="G43" s="37">
        <f>ROE!G43</f>
        <v>0.11752793990926984</v>
      </c>
      <c r="H43" s="37">
        <f>'Nilai Perusahaan '!I43</f>
        <v>329.04589747779897</v>
      </c>
      <c r="I43" s="34">
        <v>42</v>
      </c>
      <c r="J43">
        <f t="shared" si="0"/>
        <v>987.13769243339698</v>
      </c>
      <c r="K43">
        <f t="shared" si="1"/>
        <v>126</v>
      </c>
    </row>
    <row r="44" spans="2:11" ht="15.75" x14ac:dyDescent="0.25">
      <c r="B44" s="5"/>
      <c r="C44" s="5"/>
      <c r="D44" s="5"/>
      <c r="E44" s="5">
        <v>2023</v>
      </c>
      <c r="F44" s="36">
        <v>3</v>
      </c>
      <c r="G44" s="37">
        <f>ROE!G44</f>
        <v>0.11486500674296975</v>
      </c>
      <c r="H44" s="37">
        <f>'Nilai Perusahaan '!I44</f>
        <v>279.71141191854684</v>
      </c>
      <c r="I44" s="34">
        <v>39</v>
      </c>
      <c r="J44">
        <f t="shared" si="0"/>
        <v>839.13423575564047</v>
      </c>
      <c r="K44">
        <f t="shared" si="1"/>
        <v>117</v>
      </c>
    </row>
    <row r="45" spans="2:11" ht="15.75" x14ac:dyDescent="0.25">
      <c r="B45" s="5"/>
      <c r="C45" s="5"/>
      <c r="D45" s="5"/>
      <c r="E45" s="5">
        <v>2024</v>
      </c>
      <c r="F45" s="36">
        <v>3</v>
      </c>
      <c r="G45" s="37">
        <f>ROE!G45</f>
        <v>9.2328940455372419E-2</v>
      </c>
      <c r="H45" s="37">
        <f>'Nilai Perusahaan '!I45</f>
        <v>261.74001268394352</v>
      </c>
      <c r="I45" s="34">
        <v>39</v>
      </c>
      <c r="J45">
        <f t="shared" si="0"/>
        <v>785.22003805183056</v>
      </c>
      <c r="K45">
        <f t="shared" si="1"/>
        <v>117</v>
      </c>
    </row>
    <row r="46" spans="2:11" ht="15.75" x14ac:dyDescent="0.25">
      <c r="B46" s="4">
        <v>8</v>
      </c>
      <c r="C46" s="5" t="s">
        <v>17</v>
      </c>
      <c r="D46" s="5" t="s">
        <v>18</v>
      </c>
      <c r="E46" s="5">
        <v>2019</v>
      </c>
      <c r="F46" s="36">
        <v>4</v>
      </c>
      <c r="G46" s="37">
        <f>ROE!G46</f>
        <v>0.13612867061075198</v>
      </c>
      <c r="H46" s="37">
        <f>'Nilai Perusahaan '!I46</f>
        <v>722.11107064730095</v>
      </c>
      <c r="I46" s="34">
        <v>31</v>
      </c>
      <c r="J46">
        <f t="shared" si="0"/>
        <v>2888.4442825892038</v>
      </c>
      <c r="K46">
        <f t="shared" si="1"/>
        <v>124</v>
      </c>
    </row>
    <row r="47" spans="2:11" ht="15.75" x14ac:dyDescent="0.25">
      <c r="B47" s="5"/>
      <c r="C47" s="5"/>
      <c r="D47" s="5"/>
      <c r="E47" s="5">
        <v>2020</v>
      </c>
      <c r="F47" s="36">
        <v>4</v>
      </c>
      <c r="G47" s="37">
        <f>ROE!G47</f>
        <v>9.1052531748022997E-2</v>
      </c>
      <c r="H47" s="37">
        <f>'Nilai Perusahaan '!I47</f>
        <v>778.89161800034935</v>
      </c>
      <c r="I47" s="34">
        <v>31</v>
      </c>
      <c r="J47">
        <f t="shared" si="0"/>
        <v>3115.5664720013974</v>
      </c>
      <c r="K47">
        <f t="shared" si="1"/>
        <v>124</v>
      </c>
    </row>
    <row r="48" spans="2:11" ht="15.75" x14ac:dyDescent="0.25">
      <c r="B48" s="5"/>
      <c r="C48" s="5"/>
      <c r="D48" s="5"/>
      <c r="E48" s="5">
        <v>2021</v>
      </c>
      <c r="F48" s="36">
        <v>4</v>
      </c>
      <c r="G48" s="37">
        <f>ROE!G48</f>
        <v>0.13754860502763655</v>
      </c>
      <c r="H48" s="37">
        <f>'Nilai Perusahaan '!I48</f>
        <v>679.59692677835244</v>
      </c>
      <c r="I48" s="34">
        <v>33</v>
      </c>
      <c r="J48">
        <f t="shared" si="0"/>
        <v>2718.3877071134098</v>
      </c>
      <c r="K48">
        <f t="shared" si="1"/>
        <v>132</v>
      </c>
    </row>
    <row r="49" spans="2:11" ht="15.75" x14ac:dyDescent="0.25">
      <c r="B49" s="5"/>
      <c r="C49" s="5"/>
      <c r="D49" s="5"/>
      <c r="E49" s="5">
        <v>2022</v>
      </c>
      <c r="F49" s="36">
        <v>4</v>
      </c>
      <c r="G49" s="37">
        <f>ROE!G49</f>
        <v>0.17820883234546286</v>
      </c>
      <c r="H49" s="37">
        <f>'Nilai Perusahaan '!I49</f>
        <v>598.40976976175841</v>
      </c>
      <c r="I49" s="34">
        <v>35</v>
      </c>
      <c r="J49">
        <f t="shared" si="0"/>
        <v>2393.6390790470336</v>
      </c>
      <c r="K49">
        <f t="shared" si="1"/>
        <v>140</v>
      </c>
    </row>
    <row r="50" spans="2:11" ht="15.75" x14ac:dyDescent="0.25">
      <c r="B50" s="5"/>
      <c r="C50" s="5"/>
      <c r="D50" s="5"/>
      <c r="E50" s="5">
        <v>2023</v>
      </c>
      <c r="F50" s="36">
        <v>4</v>
      </c>
      <c r="G50" s="37">
        <f>ROE!G50</f>
        <v>0.2088797298646228</v>
      </c>
      <c r="H50" s="37">
        <f>'Nilai Perusahaan '!I50</f>
        <v>525.0392688620401</v>
      </c>
      <c r="I50" s="34">
        <v>45</v>
      </c>
      <c r="J50">
        <f t="shared" si="0"/>
        <v>2100.1570754481604</v>
      </c>
      <c r="K50">
        <f t="shared" si="1"/>
        <v>180</v>
      </c>
    </row>
    <row r="51" spans="2:11" ht="15.75" x14ac:dyDescent="0.25">
      <c r="B51" s="5"/>
      <c r="C51" s="5"/>
      <c r="D51" s="5"/>
      <c r="E51" s="5">
        <v>2024</v>
      </c>
      <c r="F51" s="36">
        <v>4</v>
      </c>
      <c r="G51" s="37">
        <f>ROE!G51</f>
        <v>0.19511981256310776</v>
      </c>
      <c r="H51" s="37">
        <f>'Nilai Perusahaan '!I51</f>
        <v>481.52579394442387</v>
      </c>
      <c r="I51" s="34">
        <v>39</v>
      </c>
      <c r="J51">
        <f t="shared" si="0"/>
        <v>1926.1031757776955</v>
      </c>
      <c r="K51">
        <f t="shared" si="1"/>
        <v>156</v>
      </c>
    </row>
    <row r="52" spans="2:11" ht="15.75" x14ac:dyDescent="0.25">
      <c r="B52" s="4">
        <v>9</v>
      </c>
      <c r="C52" s="5" t="s">
        <v>19</v>
      </c>
      <c r="D52" s="5" t="s">
        <v>20</v>
      </c>
      <c r="E52" s="5">
        <v>2019</v>
      </c>
      <c r="F52" s="36">
        <v>4</v>
      </c>
      <c r="G52" s="37">
        <f>ROE!G52</f>
        <v>3.7264944410004705E-2</v>
      </c>
      <c r="H52" s="37">
        <f>'Nilai Perusahaan '!I52</f>
        <v>1523.5336675109661</v>
      </c>
      <c r="I52" s="34">
        <v>20</v>
      </c>
      <c r="J52">
        <f t="shared" si="0"/>
        <v>6094.1346700438644</v>
      </c>
      <c r="K52">
        <f t="shared" si="1"/>
        <v>80</v>
      </c>
    </row>
    <row r="53" spans="2:11" ht="15.75" x14ac:dyDescent="0.25">
      <c r="B53" s="5"/>
      <c r="C53" s="5"/>
      <c r="D53" s="5"/>
      <c r="E53" s="5">
        <v>2020</v>
      </c>
      <c r="F53" s="36">
        <v>4</v>
      </c>
      <c r="G53" s="37">
        <f>ROE!G53</f>
        <v>1.9417405718216395E-2</v>
      </c>
      <c r="H53" s="37">
        <f>'Nilai Perusahaan '!I53</f>
        <v>1522.307667105285</v>
      </c>
      <c r="I53" s="34">
        <v>31</v>
      </c>
      <c r="J53">
        <f t="shared" si="0"/>
        <v>6089.2306684211399</v>
      </c>
      <c r="K53">
        <f t="shared" si="1"/>
        <v>124</v>
      </c>
    </row>
    <row r="54" spans="2:11" ht="15.75" x14ac:dyDescent="0.25">
      <c r="B54" s="5"/>
      <c r="C54" s="5"/>
      <c r="D54" s="5"/>
      <c r="E54" s="5">
        <v>2021</v>
      </c>
      <c r="F54" s="36">
        <v>4</v>
      </c>
      <c r="G54" s="37">
        <f>ROE!G54</f>
        <v>6.4105896112474914E-2</v>
      </c>
      <c r="H54" s="37">
        <f>'Nilai Perusahaan '!I54</f>
        <v>1450.2129919016843</v>
      </c>
      <c r="I54" s="34">
        <v>22</v>
      </c>
      <c r="J54">
        <f t="shared" si="0"/>
        <v>5800.8519676067372</v>
      </c>
      <c r="K54">
        <f t="shared" si="1"/>
        <v>88</v>
      </c>
    </row>
    <row r="55" spans="2:11" ht="15.75" x14ac:dyDescent="0.25">
      <c r="B55" s="5"/>
      <c r="C55" s="5"/>
      <c r="D55" s="5"/>
      <c r="E55" s="5">
        <v>2022</v>
      </c>
      <c r="F55" s="36">
        <v>4</v>
      </c>
      <c r="G55" s="37">
        <f>ROE!G55</f>
        <v>4.3500355742981382E-2</v>
      </c>
      <c r="H55" s="37">
        <f>'Nilai Perusahaan '!I55</f>
        <v>1130.3136315325239</v>
      </c>
      <c r="I55" s="34">
        <v>36</v>
      </c>
      <c r="J55">
        <f t="shared" si="0"/>
        <v>4521.2545261300957</v>
      </c>
      <c r="K55">
        <f t="shared" si="1"/>
        <v>144</v>
      </c>
    </row>
    <row r="56" spans="2:11" ht="15.75" x14ac:dyDescent="0.25">
      <c r="B56" s="5"/>
      <c r="C56" s="5"/>
      <c r="D56" s="5"/>
      <c r="E56" s="5">
        <v>2023</v>
      </c>
      <c r="F56" s="36">
        <v>4</v>
      </c>
      <c r="G56" s="37">
        <f>ROE!G56</f>
        <v>4.7990144925477575E-2</v>
      </c>
      <c r="H56" s="37">
        <f>'Nilai Perusahaan '!I56</f>
        <v>1100.6021601496457</v>
      </c>
      <c r="I56" s="34">
        <v>47</v>
      </c>
      <c r="J56">
        <f t="shared" si="0"/>
        <v>4402.4086405985827</v>
      </c>
      <c r="K56">
        <f t="shared" si="1"/>
        <v>188</v>
      </c>
    </row>
    <row r="57" spans="2:11" ht="15.75" x14ac:dyDescent="0.25">
      <c r="B57" s="5"/>
      <c r="C57" s="5"/>
      <c r="D57" s="5"/>
      <c r="E57" s="5">
        <v>2024</v>
      </c>
      <c r="F57" s="36">
        <v>4</v>
      </c>
      <c r="G57" s="37">
        <f>ROE!G57</f>
        <v>7.0460101778740694E-2</v>
      </c>
      <c r="H57" s="37">
        <f>'Nilai Perusahaan '!I57</f>
        <v>1110.9963274870786</v>
      </c>
      <c r="I57" s="34">
        <v>22</v>
      </c>
      <c r="J57">
        <f t="shared" si="0"/>
        <v>4443.9853099483144</v>
      </c>
      <c r="K57">
        <f t="shared" si="1"/>
        <v>88</v>
      </c>
    </row>
    <row r="58" spans="2:11" ht="15.75" x14ac:dyDescent="0.25">
      <c r="B58" s="4">
        <v>10</v>
      </c>
      <c r="C58" s="5" t="s">
        <v>21</v>
      </c>
      <c r="D58" s="5" t="s">
        <v>22</v>
      </c>
      <c r="E58" s="5">
        <v>2019</v>
      </c>
      <c r="F58" s="36">
        <v>4</v>
      </c>
      <c r="G58" s="37">
        <f>ROE!G58</f>
        <v>2.9561830835255626E-2</v>
      </c>
      <c r="H58" s="37">
        <f>'Nilai Perusahaan '!I58</f>
        <v>928.43688471864505</v>
      </c>
      <c r="I58" s="34">
        <v>22</v>
      </c>
      <c r="J58">
        <f t="shared" si="0"/>
        <v>3713.7475388745802</v>
      </c>
      <c r="K58">
        <f t="shared" si="1"/>
        <v>88</v>
      </c>
    </row>
    <row r="59" spans="2:11" ht="15.75" x14ac:dyDescent="0.25">
      <c r="B59" s="5"/>
      <c r="C59" s="5"/>
      <c r="D59" s="5"/>
      <c r="E59" s="5">
        <v>2020</v>
      </c>
      <c r="F59" s="36">
        <v>4</v>
      </c>
      <c r="G59" s="37">
        <f>ROE!G59</f>
        <v>4.0991631310421564E-2</v>
      </c>
      <c r="H59" s="37">
        <f>'Nilai Perusahaan '!I59</f>
        <v>892.27386026842373</v>
      </c>
      <c r="I59" s="34">
        <v>35</v>
      </c>
      <c r="J59">
        <f t="shared" si="0"/>
        <v>3569.0954410736949</v>
      </c>
      <c r="K59">
        <f t="shared" si="1"/>
        <v>140</v>
      </c>
    </row>
    <row r="60" spans="2:11" ht="15.75" x14ac:dyDescent="0.25">
      <c r="B60" s="5"/>
      <c r="C60" s="5"/>
      <c r="D60" s="5"/>
      <c r="E60" s="5">
        <v>2021</v>
      </c>
      <c r="F60" s="36">
        <v>4</v>
      </c>
      <c r="G60" s="37">
        <f>ROE!G60</f>
        <v>7.6955210607200591E-2</v>
      </c>
      <c r="H60" s="37">
        <f>'Nilai Perusahaan '!I60</f>
        <v>836.74728853295551</v>
      </c>
      <c r="I60" s="34">
        <v>45</v>
      </c>
      <c r="J60">
        <f t="shared" si="0"/>
        <v>3346.989154131822</v>
      </c>
      <c r="K60">
        <f t="shared" si="1"/>
        <v>180</v>
      </c>
    </row>
    <row r="61" spans="2:11" ht="15.75" x14ac:dyDescent="0.25">
      <c r="B61" s="5"/>
      <c r="C61" s="5"/>
      <c r="D61" s="5"/>
      <c r="E61" s="5">
        <v>2022</v>
      </c>
      <c r="F61" s="36">
        <v>4</v>
      </c>
      <c r="G61" s="37">
        <f>ROE!G61</f>
        <v>8.5103916289419823E-2</v>
      </c>
      <c r="H61" s="37">
        <f>'Nilai Perusahaan '!I61</f>
        <v>765.56595520600649</v>
      </c>
      <c r="I61" s="34">
        <v>47</v>
      </c>
      <c r="J61">
        <f t="shared" si="0"/>
        <v>3062.263820824026</v>
      </c>
      <c r="K61">
        <f t="shared" si="1"/>
        <v>188</v>
      </c>
    </row>
    <row r="62" spans="2:11" ht="15.75" x14ac:dyDescent="0.25">
      <c r="B62" s="5"/>
      <c r="C62" s="5"/>
      <c r="D62" s="5"/>
      <c r="E62" s="5">
        <v>2023</v>
      </c>
      <c r="F62" s="36">
        <v>4</v>
      </c>
      <c r="G62" s="37">
        <f>ROE!G62</f>
        <v>0.10697213571104648</v>
      </c>
      <c r="H62" s="37">
        <f>'Nilai Perusahaan '!I62</f>
        <v>702.94926530597911</v>
      </c>
      <c r="I62" s="34">
        <v>51</v>
      </c>
      <c r="J62">
        <f t="shared" si="0"/>
        <v>2811.7970612239164</v>
      </c>
      <c r="K62">
        <f t="shared" si="1"/>
        <v>204</v>
      </c>
    </row>
    <row r="63" spans="2:11" ht="15.75" x14ac:dyDescent="0.25">
      <c r="B63" s="5"/>
      <c r="C63" s="5"/>
      <c r="D63" s="5"/>
      <c r="E63" s="5">
        <v>2024</v>
      </c>
      <c r="F63" s="36">
        <v>4</v>
      </c>
      <c r="G63" s="37">
        <f>ROE!G63</f>
        <v>2.1136382930763444E-2</v>
      </c>
      <c r="H63" s="37">
        <f>'Nilai Perusahaan '!I63</f>
        <v>659.67331387570732</v>
      </c>
      <c r="I63" s="34">
        <v>39</v>
      </c>
      <c r="J63">
        <f t="shared" si="0"/>
        <v>2638.6932555028293</v>
      </c>
      <c r="K63">
        <f t="shared" si="1"/>
        <v>156</v>
      </c>
    </row>
    <row r="64" spans="2:11" ht="15.75" x14ac:dyDescent="0.25">
      <c r="B64" s="4">
        <v>11</v>
      </c>
      <c r="C64" s="5" t="s">
        <v>23</v>
      </c>
      <c r="D64" s="5" t="s">
        <v>24</v>
      </c>
      <c r="E64" s="5">
        <v>2019</v>
      </c>
      <c r="F64" s="36">
        <v>4</v>
      </c>
      <c r="G64" s="37">
        <f>ROE!G64</f>
        <v>7.9518381529567625E-2</v>
      </c>
      <c r="H64" s="37">
        <f>'Nilai Perusahaan '!I64</f>
        <v>1111.255039533565</v>
      </c>
      <c r="I64" s="34">
        <v>36</v>
      </c>
      <c r="J64">
        <f t="shared" si="0"/>
        <v>4445.0201581342599</v>
      </c>
      <c r="K64">
        <f t="shared" si="1"/>
        <v>144</v>
      </c>
    </row>
    <row r="65" spans="2:11" ht="15.75" x14ac:dyDescent="0.25">
      <c r="B65" s="5"/>
      <c r="C65" s="5"/>
      <c r="D65" s="5"/>
      <c r="E65" s="5">
        <v>2020</v>
      </c>
      <c r="F65" s="36">
        <v>5</v>
      </c>
      <c r="G65" s="37">
        <f>ROE!G65</f>
        <v>8.1453679630566905E-2</v>
      </c>
      <c r="H65" s="37">
        <f>'Nilai Perusahaan '!I65</f>
        <v>1156.5552635414249</v>
      </c>
      <c r="I65" s="34">
        <v>18</v>
      </c>
      <c r="J65">
        <f t="shared" si="0"/>
        <v>5782.7763177071247</v>
      </c>
      <c r="K65">
        <f t="shared" si="1"/>
        <v>90</v>
      </c>
    </row>
    <row r="66" spans="2:11" ht="15.75" x14ac:dyDescent="0.25">
      <c r="B66" s="5"/>
      <c r="C66" s="5"/>
      <c r="D66" s="5"/>
      <c r="E66" s="5">
        <v>2021</v>
      </c>
      <c r="F66" s="36">
        <v>4</v>
      </c>
      <c r="G66" s="37">
        <f>ROE!G66</f>
        <v>8.6731929700279778E-2</v>
      </c>
      <c r="H66" s="37">
        <f>'Nilai Perusahaan '!I66</f>
        <v>1243.7855160408601</v>
      </c>
      <c r="I66" s="34">
        <v>28</v>
      </c>
      <c r="J66">
        <f t="shared" si="0"/>
        <v>4975.1420641634404</v>
      </c>
      <c r="K66">
        <f t="shared" si="1"/>
        <v>112</v>
      </c>
    </row>
    <row r="67" spans="2:11" ht="15.75" x14ac:dyDescent="0.25">
      <c r="B67" s="5"/>
      <c r="C67" s="5"/>
      <c r="D67" s="5"/>
      <c r="E67" s="5">
        <v>2022</v>
      </c>
      <c r="F67" s="36">
        <v>5</v>
      </c>
      <c r="G67" s="37">
        <f>ROE!G67</f>
        <v>9.4160722190825677E-2</v>
      </c>
      <c r="H67" s="37">
        <f>'Nilai Perusahaan '!I67</f>
        <v>1310.7875281866229</v>
      </c>
      <c r="I67" s="34">
        <v>22</v>
      </c>
      <c r="J67">
        <f t="shared" si="0"/>
        <v>6553.9376409331144</v>
      </c>
      <c r="K67">
        <f t="shared" si="1"/>
        <v>110</v>
      </c>
    </row>
    <row r="68" spans="2:11" ht="15.75" x14ac:dyDescent="0.25">
      <c r="B68" s="5"/>
      <c r="C68" s="5"/>
      <c r="D68" s="5"/>
      <c r="E68" s="5">
        <v>2023</v>
      </c>
      <c r="F68" s="36">
        <v>5</v>
      </c>
      <c r="G68" s="37">
        <f>ROE!G68</f>
        <v>9.300483926401526E-2</v>
      </c>
      <c r="H68" s="37">
        <f>'Nilai Perusahaan '!I68</f>
        <v>1223.1118002704022</v>
      </c>
      <c r="I68" s="34">
        <v>36</v>
      </c>
      <c r="J68">
        <f t="shared" si="0"/>
        <v>6115.5590013520114</v>
      </c>
      <c r="K68">
        <f t="shared" si="1"/>
        <v>180</v>
      </c>
    </row>
    <row r="69" spans="2:11" ht="15.75" x14ac:dyDescent="0.25">
      <c r="B69" s="5"/>
      <c r="C69" s="5"/>
      <c r="D69" s="5"/>
      <c r="E69" s="5">
        <v>2024</v>
      </c>
      <c r="F69" s="36">
        <v>5</v>
      </c>
      <c r="G69" s="37">
        <f>ROE!G69</f>
        <v>9.079837300214566E-2</v>
      </c>
      <c r="H69" s="37">
        <f>'Nilai Perusahaan '!I69</f>
        <v>1159.7924582906574</v>
      </c>
      <c r="I69" s="34">
        <v>48</v>
      </c>
      <c r="J69">
        <f t="shared" ref="J69:J117" si="2">F69*H69</f>
        <v>5798.9622914532865</v>
      </c>
      <c r="K69">
        <f t="shared" ref="K69:K117" si="3">F69*I69</f>
        <v>240</v>
      </c>
    </row>
    <row r="70" spans="2:11" ht="15.75" x14ac:dyDescent="0.25">
      <c r="B70" s="4">
        <v>12</v>
      </c>
      <c r="C70" s="5" t="s">
        <v>25</v>
      </c>
      <c r="D70" s="5" t="s">
        <v>26</v>
      </c>
      <c r="E70" s="5">
        <v>2019</v>
      </c>
      <c r="F70" s="36">
        <v>3</v>
      </c>
      <c r="G70" s="37">
        <f>ROE!G70</f>
        <v>0.14302657538738106</v>
      </c>
      <c r="H70" s="37">
        <f>'Nilai Perusahaan '!I70</f>
        <v>10195.444703860527</v>
      </c>
      <c r="I70" s="34">
        <v>22</v>
      </c>
      <c r="J70">
        <f t="shared" si="2"/>
        <v>30586.334111581578</v>
      </c>
      <c r="K70">
        <f t="shared" si="3"/>
        <v>66</v>
      </c>
    </row>
    <row r="71" spans="2:11" ht="15.75" x14ac:dyDescent="0.25">
      <c r="B71" s="5"/>
      <c r="C71" s="5"/>
      <c r="D71" s="5"/>
      <c r="E71" s="5">
        <v>2020</v>
      </c>
      <c r="F71" s="36">
        <v>5</v>
      </c>
      <c r="G71" s="37">
        <f>ROE!G71</f>
        <v>4.4698625766581193E-2</v>
      </c>
      <c r="H71" s="37">
        <f>'Nilai Perusahaan '!I71</f>
        <v>10655.347457727257</v>
      </c>
      <c r="I71" s="34">
        <v>22</v>
      </c>
      <c r="J71">
        <f t="shared" si="2"/>
        <v>53276.737288636286</v>
      </c>
      <c r="K71">
        <f t="shared" si="3"/>
        <v>110</v>
      </c>
    </row>
    <row r="72" spans="2:11" ht="15.75" x14ac:dyDescent="0.25">
      <c r="B72" s="5"/>
      <c r="C72" s="5"/>
      <c r="D72" s="5"/>
      <c r="E72" s="5">
        <v>2021</v>
      </c>
      <c r="F72" s="36">
        <v>5</v>
      </c>
      <c r="G72" s="37">
        <f>ROE!G72</f>
        <v>0.39564432541389977</v>
      </c>
      <c r="H72" s="37">
        <f>'Nilai Perusahaan '!I72</f>
        <v>7504.8449555951893</v>
      </c>
      <c r="I72" s="34">
        <v>35</v>
      </c>
      <c r="J72">
        <f t="shared" si="2"/>
        <v>37524.224777975949</v>
      </c>
      <c r="K72">
        <f t="shared" si="3"/>
        <v>175</v>
      </c>
    </row>
    <row r="73" spans="2:11" ht="15.75" x14ac:dyDescent="0.25">
      <c r="B73" s="5"/>
      <c r="C73" s="5"/>
      <c r="D73" s="5"/>
      <c r="E73" s="5">
        <v>2022</v>
      </c>
      <c r="F73" s="36">
        <v>5</v>
      </c>
      <c r="G73" s="37">
        <f>ROE!G73</f>
        <v>0.61496041594027528</v>
      </c>
      <c r="H73" s="37">
        <f>'Nilai Perusahaan '!I73</f>
        <v>4623.7022376274172</v>
      </c>
      <c r="I73" s="34">
        <v>45</v>
      </c>
      <c r="J73">
        <f t="shared" si="2"/>
        <v>23118.511188137087</v>
      </c>
      <c r="K73">
        <f t="shared" si="3"/>
        <v>225</v>
      </c>
    </row>
    <row r="74" spans="2:11" ht="15.75" x14ac:dyDescent="0.25">
      <c r="B74" s="5"/>
      <c r="C74" s="5"/>
      <c r="D74" s="5"/>
      <c r="E74" s="5">
        <v>2023</v>
      </c>
      <c r="F74" s="36">
        <v>5</v>
      </c>
      <c r="G74" s="37">
        <f>ROE!G74</f>
        <v>0.27934516421215067</v>
      </c>
      <c r="H74" s="37">
        <f>'Nilai Perusahaan '!I74</f>
        <v>5041.8296487637963</v>
      </c>
      <c r="I74" s="34">
        <v>46</v>
      </c>
      <c r="J74">
        <f t="shared" si="2"/>
        <v>25209.148243818981</v>
      </c>
      <c r="K74">
        <f t="shared" si="3"/>
        <v>230</v>
      </c>
    </row>
    <row r="75" spans="2:11" ht="15.75" x14ac:dyDescent="0.25">
      <c r="B75" s="5"/>
      <c r="C75" s="5"/>
      <c r="D75" s="5"/>
      <c r="E75" s="5">
        <v>2024</v>
      </c>
      <c r="F75" s="36">
        <v>5</v>
      </c>
      <c r="G75" s="37">
        <f>ROE!G75</f>
        <v>0.19422849194078012</v>
      </c>
      <c r="H75" s="37">
        <f>'Nilai Perusahaan '!I75</f>
        <v>4663.0816884802543</v>
      </c>
      <c r="I75" s="34">
        <v>51</v>
      </c>
      <c r="J75">
        <f t="shared" si="2"/>
        <v>23315.408442401273</v>
      </c>
      <c r="K75">
        <f t="shared" si="3"/>
        <v>255</v>
      </c>
    </row>
    <row r="76" spans="2:11" ht="15.75" x14ac:dyDescent="0.25">
      <c r="B76" s="4">
        <v>13</v>
      </c>
      <c r="C76" s="5" t="s">
        <v>27</v>
      </c>
      <c r="D76" s="5" t="s">
        <v>28</v>
      </c>
      <c r="E76" s="5">
        <v>2019</v>
      </c>
      <c r="F76" s="36">
        <v>4</v>
      </c>
      <c r="G76" s="37">
        <f>ROE!G76</f>
        <v>0.15190142739924964</v>
      </c>
      <c r="H76" s="37">
        <f>'Nilai Perusahaan '!I76</f>
        <v>39.806322126253171</v>
      </c>
      <c r="I76" s="34">
        <v>20</v>
      </c>
      <c r="J76">
        <f t="shared" si="2"/>
        <v>159.22528850501268</v>
      </c>
      <c r="K76">
        <f t="shared" si="3"/>
        <v>80</v>
      </c>
    </row>
    <row r="77" spans="2:11" ht="15.75" x14ac:dyDescent="0.25">
      <c r="B77" s="5"/>
      <c r="C77" s="5"/>
      <c r="D77" s="5"/>
      <c r="E77" s="5">
        <v>2020</v>
      </c>
      <c r="F77" s="36">
        <v>4</v>
      </c>
      <c r="G77" s="37">
        <f>ROE!G77</f>
        <v>0.15318504774399122</v>
      </c>
      <c r="H77" s="37">
        <f>'Nilai Perusahaan '!I77</f>
        <v>36.385686609697323</v>
      </c>
      <c r="I77" s="34">
        <v>22</v>
      </c>
      <c r="J77">
        <f t="shared" si="2"/>
        <v>145.54274643878929</v>
      </c>
      <c r="K77">
        <f t="shared" si="3"/>
        <v>88</v>
      </c>
    </row>
    <row r="78" spans="2:11" ht="15.75" x14ac:dyDescent="0.25">
      <c r="B78" s="5"/>
      <c r="C78" s="5"/>
      <c r="D78" s="5"/>
      <c r="E78" s="5">
        <v>2021</v>
      </c>
      <c r="F78" s="36">
        <v>4</v>
      </c>
      <c r="G78" s="37">
        <f>ROE!G78</f>
        <v>0.1519809205489826</v>
      </c>
      <c r="H78" s="37">
        <f>'Nilai Perusahaan '!I78</f>
        <v>31.270178631545839</v>
      </c>
      <c r="I78" s="34">
        <v>32</v>
      </c>
      <c r="J78">
        <f t="shared" si="2"/>
        <v>125.08071452618336</v>
      </c>
      <c r="K78">
        <f t="shared" si="3"/>
        <v>128</v>
      </c>
    </row>
    <row r="79" spans="2:11" ht="15.75" x14ac:dyDescent="0.25">
      <c r="B79" s="5"/>
      <c r="C79" s="5"/>
      <c r="D79" s="5"/>
      <c r="E79" s="5">
        <v>2022</v>
      </c>
      <c r="F79" s="36">
        <v>4</v>
      </c>
      <c r="G79" s="37">
        <f>ROE!G79</f>
        <v>0.15613124721195942</v>
      </c>
      <c r="H79" s="37">
        <f>'Nilai Perusahaan '!I79</f>
        <v>30.093583769810071</v>
      </c>
      <c r="I79" s="34">
        <v>41</v>
      </c>
      <c r="J79">
        <f t="shared" si="2"/>
        <v>120.37433507924028</v>
      </c>
      <c r="K79">
        <f t="shared" si="3"/>
        <v>164</v>
      </c>
    </row>
    <row r="80" spans="2:11" ht="15.75" x14ac:dyDescent="0.25">
      <c r="B80" s="5"/>
      <c r="C80" s="5"/>
      <c r="D80" s="5"/>
      <c r="E80" s="5">
        <v>2023</v>
      </c>
      <c r="F80" s="36">
        <v>4</v>
      </c>
      <c r="G80" s="37">
        <f>ROE!G80</f>
        <v>0.12017310443188296</v>
      </c>
      <c r="H80" s="37">
        <f>'Nilai Perusahaan '!I80</f>
        <v>28.762420600368454</v>
      </c>
      <c r="I80" s="34">
        <v>42</v>
      </c>
      <c r="J80">
        <f t="shared" si="2"/>
        <v>115.04968240147382</v>
      </c>
      <c r="K80">
        <f t="shared" si="3"/>
        <v>168</v>
      </c>
    </row>
    <row r="81" spans="2:11" ht="15.75" x14ac:dyDescent="0.25">
      <c r="B81" s="5"/>
      <c r="C81" s="5"/>
      <c r="D81" s="5"/>
      <c r="E81" s="5">
        <v>2024</v>
      </c>
      <c r="F81" s="36">
        <v>4</v>
      </c>
      <c r="G81" s="37">
        <f>ROE!G81</f>
        <v>0.13202572102703525</v>
      </c>
      <c r="H81" s="37">
        <f>'Nilai Perusahaan '!I81</f>
        <v>27.042540301343198</v>
      </c>
      <c r="I81" s="34">
        <v>48</v>
      </c>
      <c r="J81">
        <f t="shared" si="2"/>
        <v>108.17016120537279</v>
      </c>
      <c r="K81">
        <f t="shared" si="3"/>
        <v>192</v>
      </c>
    </row>
    <row r="82" spans="2:11" ht="15.75" x14ac:dyDescent="0.25">
      <c r="B82" s="4">
        <v>14</v>
      </c>
      <c r="C82" s="5" t="s">
        <v>29</v>
      </c>
      <c r="D82" s="5" t="s">
        <v>30</v>
      </c>
      <c r="E82" s="5">
        <v>2019</v>
      </c>
      <c r="F82" s="36">
        <v>5</v>
      </c>
      <c r="G82" s="37">
        <f>ROE!G82</f>
        <v>3.4932184467966941E-2</v>
      </c>
      <c r="H82" s="37">
        <f>'Nilai Perusahaan '!I82</f>
        <v>-63.796841599413334</v>
      </c>
      <c r="I82" s="34">
        <v>39</v>
      </c>
      <c r="J82">
        <f t="shared" si="2"/>
        <v>-318.98420799706668</v>
      </c>
      <c r="K82">
        <f t="shared" si="3"/>
        <v>195</v>
      </c>
    </row>
    <row r="83" spans="2:11" ht="15.75" x14ac:dyDescent="0.25">
      <c r="B83" s="5"/>
      <c r="C83" s="5"/>
      <c r="D83" s="5"/>
      <c r="E83" s="5">
        <v>2020</v>
      </c>
      <c r="F83" s="36">
        <v>5</v>
      </c>
      <c r="G83" s="37">
        <f>ROE!G83</f>
        <v>-7.300703028755437E-2</v>
      </c>
      <c r="H83" s="37">
        <f>'Nilai Perusahaan '!I83</f>
        <v>-69.816426971892142</v>
      </c>
      <c r="I83" s="34">
        <v>40</v>
      </c>
      <c r="J83">
        <f t="shared" si="2"/>
        <v>-349.08213485946072</v>
      </c>
      <c r="K83">
        <f t="shared" si="3"/>
        <v>200</v>
      </c>
    </row>
    <row r="84" spans="2:11" ht="15.75" x14ac:dyDescent="0.25">
      <c r="B84" s="5"/>
      <c r="C84" s="5"/>
      <c r="D84" s="5"/>
      <c r="E84" s="5">
        <v>2021</v>
      </c>
      <c r="F84" s="36">
        <v>5</v>
      </c>
      <c r="G84" s="37">
        <f>ROE!G84</f>
        <v>0.11097184381669443</v>
      </c>
      <c r="H84" s="37">
        <f>'Nilai Perusahaan '!I84</f>
        <v>-62.813674209805093</v>
      </c>
      <c r="I84" s="34">
        <v>41</v>
      </c>
      <c r="J84">
        <f t="shared" si="2"/>
        <v>-314.06837104902547</v>
      </c>
      <c r="K84">
        <f t="shared" si="3"/>
        <v>205</v>
      </c>
    </row>
    <row r="85" spans="2:11" ht="15.75" x14ac:dyDescent="0.25">
      <c r="B85" s="5"/>
      <c r="C85" s="5"/>
      <c r="D85" s="5"/>
      <c r="E85" s="5">
        <v>2022</v>
      </c>
      <c r="F85" s="36">
        <v>5</v>
      </c>
      <c r="G85" s="37">
        <f>ROE!G85</f>
        <v>0.11660932212299267</v>
      </c>
      <c r="H85" s="37">
        <f>'Nilai Perusahaan '!I85</f>
        <v>-59.951171269768963</v>
      </c>
      <c r="I85" s="34">
        <v>43</v>
      </c>
      <c r="J85">
        <f t="shared" si="2"/>
        <v>-299.75585634884482</v>
      </c>
      <c r="K85">
        <f t="shared" si="3"/>
        <v>215</v>
      </c>
    </row>
    <row r="86" spans="2:11" ht="15.75" x14ac:dyDescent="0.25">
      <c r="B86" s="5"/>
      <c r="C86" s="5"/>
      <c r="D86" s="5"/>
      <c r="E86" s="5">
        <v>2023</v>
      </c>
      <c r="F86" s="36">
        <v>5</v>
      </c>
      <c r="G86" s="37">
        <f>ROE!G86</f>
        <v>0.10637655111107044</v>
      </c>
      <c r="H86" s="37">
        <f>'Nilai Perusahaan '!I86</f>
        <v>-58.280980696691401</v>
      </c>
      <c r="I86" s="34">
        <v>42</v>
      </c>
      <c r="J86">
        <f t="shared" si="2"/>
        <v>-291.40490348345702</v>
      </c>
      <c r="K86">
        <f t="shared" si="3"/>
        <v>210</v>
      </c>
    </row>
    <row r="87" spans="2:11" ht="15.75" x14ac:dyDescent="0.25">
      <c r="B87" s="5"/>
      <c r="C87" s="5"/>
      <c r="D87" s="5"/>
      <c r="E87" s="5">
        <v>2024</v>
      </c>
      <c r="F87" s="36">
        <v>5</v>
      </c>
      <c r="G87" s="37">
        <f>ROE!G87</f>
        <v>0.11974234044667935</v>
      </c>
      <c r="H87" s="37">
        <f>'Nilai Perusahaan '!I87</f>
        <v>-56.199549950014756</v>
      </c>
      <c r="I87" s="34">
        <v>45</v>
      </c>
      <c r="J87">
        <f t="shared" si="2"/>
        <v>-280.99774975007381</v>
      </c>
      <c r="K87">
        <f t="shared" si="3"/>
        <v>225</v>
      </c>
    </row>
    <row r="88" spans="2:11" ht="15.75" x14ac:dyDescent="0.25">
      <c r="B88" s="4">
        <v>15</v>
      </c>
      <c r="C88" s="5" t="s">
        <v>31</v>
      </c>
      <c r="D88" s="5" t="s">
        <v>32</v>
      </c>
      <c r="E88" s="5">
        <v>2019</v>
      </c>
      <c r="F88" s="36">
        <v>5</v>
      </c>
      <c r="G88" s="37">
        <f>ROE!G88</f>
        <v>0.2193145611862154</v>
      </c>
      <c r="H88" s="37">
        <f>'Nilai Perusahaan '!I88</f>
        <v>281.53747584653951</v>
      </c>
      <c r="I88" s="34">
        <v>41</v>
      </c>
      <c r="J88">
        <f t="shared" si="2"/>
        <v>1407.6873792326976</v>
      </c>
      <c r="K88">
        <f t="shared" si="3"/>
        <v>205</v>
      </c>
    </row>
    <row r="89" spans="2:11" ht="15.75" x14ac:dyDescent="0.25">
      <c r="B89" s="5"/>
      <c r="C89" s="5"/>
      <c r="D89" s="5"/>
      <c r="E89" s="5">
        <v>2020</v>
      </c>
      <c r="F89" s="36">
        <v>5</v>
      </c>
      <c r="G89" s="37">
        <f>ROE!G89</f>
        <v>0.1421511977309903</v>
      </c>
      <c r="H89" s="37">
        <f>'Nilai Perusahaan '!I89</f>
        <v>306.19611048836083</v>
      </c>
      <c r="I89" s="34">
        <v>46</v>
      </c>
      <c r="J89">
        <f t="shared" si="2"/>
        <v>1530.9805524418041</v>
      </c>
      <c r="K89">
        <f t="shared" si="3"/>
        <v>230</v>
      </c>
    </row>
    <row r="90" spans="2:11" ht="15.75" x14ac:dyDescent="0.25">
      <c r="B90" s="5"/>
      <c r="C90" s="5"/>
      <c r="D90" s="5"/>
      <c r="E90" s="5">
        <v>2021</v>
      </c>
      <c r="F90" s="36">
        <v>5</v>
      </c>
      <c r="G90" s="37">
        <f>ROE!G90</f>
        <v>0.33136717478932309</v>
      </c>
      <c r="H90" s="37">
        <f>'Nilai Perusahaan '!I90</f>
        <v>213.85235232329683</v>
      </c>
      <c r="I90" s="34">
        <v>42</v>
      </c>
      <c r="J90">
        <f t="shared" si="2"/>
        <v>1069.2617616164841</v>
      </c>
      <c r="K90">
        <f t="shared" si="3"/>
        <v>210</v>
      </c>
    </row>
    <row r="91" spans="2:11" ht="15.75" x14ac:dyDescent="0.25">
      <c r="B91" s="5"/>
      <c r="C91" s="5"/>
      <c r="D91" s="5"/>
      <c r="E91" s="5">
        <v>2022</v>
      </c>
      <c r="F91" s="36">
        <v>5</v>
      </c>
      <c r="G91" s="37">
        <f>ROE!G91</f>
        <v>0.44194932460682901</v>
      </c>
      <c r="H91" s="37">
        <f>'Nilai Perusahaan '!I91</f>
        <v>179.37154789420381</v>
      </c>
      <c r="I91" s="34">
        <v>50</v>
      </c>
      <c r="J91">
        <f t="shared" si="2"/>
        <v>896.85773947101904</v>
      </c>
      <c r="K91">
        <f t="shared" si="3"/>
        <v>250</v>
      </c>
    </row>
    <row r="92" spans="2:11" ht="15.75" x14ac:dyDescent="0.25">
      <c r="B92" s="5"/>
      <c r="C92" s="5"/>
      <c r="D92" s="5"/>
      <c r="E92" s="5">
        <v>2023</v>
      </c>
      <c r="F92" s="36">
        <v>5</v>
      </c>
      <c r="G92" s="37">
        <f>ROE!G92</f>
        <v>0.2918176415036064</v>
      </c>
      <c r="H92" s="37">
        <f>'Nilai Perusahaan '!I92</f>
        <v>240.53558340795121</v>
      </c>
      <c r="I92" s="34">
        <v>49</v>
      </c>
      <c r="J92">
        <f t="shared" si="2"/>
        <v>1202.677917039756</v>
      </c>
      <c r="K92">
        <f t="shared" si="3"/>
        <v>245</v>
      </c>
    </row>
    <row r="93" spans="2:11" ht="15.75" x14ac:dyDescent="0.25">
      <c r="B93" s="5"/>
      <c r="C93" s="5"/>
      <c r="D93" s="5"/>
      <c r="E93" s="5">
        <v>2024</v>
      </c>
      <c r="F93" s="36">
        <v>5</v>
      </c>
      <c r="G93" s="37">
        <f>ROE!G93</f>
        <v>0.22696810060072925</v>
      </c>
      <c r="H93" s="37">
        <f>'Nilai Perusahaan '!I93</f>
        <v>229.05665927627379</v>
      </c>
      <c r="I93" s="34">
        <v>52</v>
      </c>
      <c r="J93">
        <f t="shared" si="2"/>
        <v>1145.2832963813689</v>
      </c>
      <c r="K93">
        <f t="shared" si="3"/>
        <v>260</v>
      </c>
    </row>
    <row r="94" spans="2:11" ht="15.75" x14ac:dyDescent="0.25">
      <c r="B94" s="4">
        <v>16</v>
      </c>
      <c r="C94" s="5" t="s">
        <v>33</v>
      </c>
      <c r="D94" s="5" t="s">
        <v>34</v>
      </c>
      <c r="E94" s="5">
        <v>2019</v>
      </c>
      <c r="F94" s="36">
        <v>4</v>
      </c>
      <c r="G94" s="37">
        <f>ROE!G94</f>
        <v>1.418697858522284E-2</v>
      </c>
      <c r="H94" s="37">
        <f>'Nilai Perusahaan '!I94</f>
        <v>589.75540898769873</v>
      </c>
      <c r="I94" s="34">
        <v>20</v>
      </c>
      <c r="J94">
        <f t="shared" si="2"/>
        <v>2359.0216359507949</v>
      </c>
      <c r="K94">
        <f t="shared" si="3"/>
        <v>80</v>
      </c>
    </row>
    <row r="95" spans="2:11" ht="15.75" x14ac:dyDescent="0.25">
      <c r="B95" s="5"/>
      <c r="C95" s="5"/>
      <c r="D95" s="5"/>
      <c r="E95" s="5">
        <v>2020</v>
      </c>
      <c r="F95" s="36">
        <v>4</v>
      </c>
      <c r="G95" s="37">
        <f>ROE!G95</f>
        <v>1.763472245869498E-2</v>
      </c>
      <c r="H95" s="37">
        <f>'Nilai Perusahaan '!I95</f>
        <v>581.53713765406792</v>
      </c>
      <c r="I95" s="34">
        <v>22</v>
      </c>
      <c r="J95">
        <f t="shared" si="2"/>
        <v>2326.1485506162717</v>
      </c>
      <c r="K95">
        <f t="shared" si="3"/>
        <v>88</v>
      </c>
    </row>
    <row r="96" spans="2:11" ht="15.75" x14ac:dyDescent="0.25">
      <c r="B96" s="5"/>
      <c r="C96" s="5"/>
      <c r="D96" s="5"/>
      <c r="E96" s="5">
        <v>2021</v>
      </c>
      <c r="F96" s="36">
        <v>4</v>
      </c>
      <c r="G96" s="37">
        <f>ROE!G96</f>
        <v>4.9381583846553792E-2</v>
      </c>
      <c r="H96" s="37">
        <f>'Nilai Perusahaan '!I96</f>
        <v>466.19101820892786</v>
      </c>
      <c r="I96" s="34">
        <v>32</v>
      </c>
      <c r="J96">
        <f t="shared" si="2"/>
        <v>1864.7640728357114</v>
      </c>
      <c r="K96">
        <f t="shared" si="3"/>
        <v>128</v>
      </c>
    </row>
    <row r="97" spans="2:11" ht="15.75" x14ac:dyDescent="0.25">
      <c r="B97" s="5"/>
      <c r="C97" s="5"/>
      <c r="D97" s="5"/>
      <c r="E97" s="5">
        <v>2022</v>
      </c>
      <c r="F97" s="36">
        <v>4</v>
      </c>
      <c r="G97" s="37">
        <f>ROE!G97</f>
        <v>5.2902558375049959E-2</v>
      </c>
      <c r="H97" s="37">
        <f>'Nilai Perusahaan '!I97</f>
        <v>423.12058207393153</v>
      </c>
      <c r="I97" s="34">
        <v>41</v>
      </c>
      <c r="J97">
        <f t="shared" si="2"/>
        <v>1692.4823282957261</v>
      </c>
      <c r="K97">
        <f t="shared" si="3"/>
        <v>164</v>
      </c>
    </row>
    <row r="98" spans="2:11" ht="15.75" x14ac:dyDescent="0.25">
      <c r="B98" s="5"/>
      <c r="C98" s="5"/>
      <c r="D98" s="5"/>
      <c r="E98" s="5">
        <v>2023</v>
      </c>
      <c r="F98" s="36">
        <v>4</v>
      </c>
      <c r="G98" s="37">
        <f>ROE!G98</f>
        <v>4.8024144946329131E-2</v>
      </c>
      <c r="H98" s="37">
        <f>'Nilai Perusahaan '!I98</f>
        <v>418.14931770430798</v>
      </c>
      <c r="I98" s="34">
        <v>43</v>
      </c>
      <c r="J98">
        <f t="shared" si="2"/>
        <v>1672.5972708172319</v>
      </c>
      <c r="K98">
        <f t="shared" si="3"/>
        <v>172</v>
      </c>
    </row>
    <row r="99" spans="2:11" ht="15.75" x14ac:dyDescent="0.25">
      <c r="B99" s="5"/>
      <c r="C99" s="5"/>
      <c r="D99" s="5"/>
      <c r="E99" s="5">
        <v>2024</v>
      </c>
      <c r="F99" s="36">
        <v>4</v>
      </c>
      <c r="G99" s="37">
        <f>ROE!G99</f>
        <v>1.5974345128111859E-2</v>
      </c>
      <c r="H99" s="37">
        <f>'Nilai Perusahaan '!I99</f>
        <v>413.76843047568059</v>
      </c>
      <c r="I99" s="34">
        <v>48</v>
      </c>
      <c r="J99">
        <f t="shared" si="2"/>
        <v>1655.0737219027224</v>
      </c>
      <c r="K99">
        <f t="shared" si="3"/>
        <v>192</v>
      </c>
    </row>
    <row r="100" spans="2:11" ht="15.75" x14ac:dyDescent="0.25">
      <c r="B100" s="4">
        <v>17</v>
      </c>
      <c r="C100" s="5" t="s">
        <v>35</v>
      </c>
      <c r="D100" s="5" t="s">
        <v>36</v>
      </c>
      <c r="E100" s="5">
        <v>2019</v>
      </c>
      <c r="F100" s="36">
        <v>3</v>
      </c>
      <c r="G100" s="37">
        <f>ROE!G100</f>
        <v>0.26541487908578465</v>
      </c>
      <c r="H100" s="37">
        <f>'Nilai Perusahaan '!I100</f>
        <v>201.99849939398604</v>
      </c>
      <c r="I100" s="34">
        <v>20</v>
      </c>
      <c r="J100">
        <f t="shared" si="2"/>
        <v>605.99549818195806</v>
      </c>
      <c r="K100">
        <f t="shared" si="3"/>
        <v>60</v>
      </c>
    </row>
    <row r="101" spans="2:11" ht="15.75" x14ac:dyDescent="0.25">
      <c r="B101" s="5"/>
      <c r="C101" s="5"/>
      <c r="D101" s="5"/>
      <c r="E101" s="5">
        <v>2020</v>
      </c>
      <c r="F101" s="36">
        <v>3</v>
      </c>
      <c r="G101" s="37">
        <f>ROE!G101</f>
        <v>0.23452647278150635</v>
      </c>
      <c r="H101" s="37">
        <f>'Nilai Perusahaan '!I101</f>
        <v>166.59019150522792</v>
      </c>
      <c r="I101" s="34">
        <v>22</v>
      </c>
      <c r="J101">
        <f t="shared" si="2"/>
        <v>499.77057451568373</v>
      </c>
      <c r="K101">
        <f t="shared" si="3"/>
        <v>66</v>
      </c>
    </row>
    <row r="102" spans="2:11" ht="15.75" x14ac:dyDescent="0.25">
      <c r="B102" s="5"/>
      <c r="C102" s="5"/>
      <c r="D102" s="5"/>
      <c r="E102" s="5">
        <v>2021</v>
      </c>
      <c r="F102" s="36">
        <v>3</v>
      </c>
      <c r="G102" s="37">
        <f>ROE!G102</f>
        <v>0.23348166080922153</v>
      </c>
      <c r="H102" s="37">
        <f>'Nilai Perusahaan '!I102</f>
        <v>144.42575258426811</v>
      </c>
      <c r="I102" s="34">
        <v>32</v>
      </c>
      <c r="J102">
        <f t="shared" si="2"/>
        <v>433.2772577528043</v>
      </c>
      <c r="K102">
        <f t="shared" si="3"/>
        <v>96</v>
      </c>
    </row>
    <row r="103" spans="2:11" ht="15.75" x14ac:dyDescent="0.25">
      <c r="B103" s="5"/>
      <c r="C103" s="5"/>
      <c r="D103" s="5"/>
      <c r="E103" s="5">
        <v>2022</v>
      </c>
      <c r="F103" s="36">
        <v>3</v>
      </c>
      <c r="G103" s="37">
        <f>ROE!G103</f>
        <v>0.18544572630676259</v>
      </c>
      <c r="H103" s="37">
        <f>'Nilai Perusahaan '!I103</f>
        <v>140.68791788934894</v>
      </c>
      <c r="I103" s="34">
        <v>41</v>
      </c>
      <c r="J103">
        <f t="shared" si="2"/>
        <v>422.06375366804684</v>
      </c>
      <c r="K103">
        <f t="shared" si="3"/>
        <v>123</v>
      </c>
    </row>
    <row r="104" spans="2:11" ht="15.75" x14ac:dyDescent="0.25">
      <c r="B104" s="5"/>
      <c r="C104" s="5"/>
      <c r="D104" s="5"/>
      <c r="E104" s="5">
        <v>2023</v>
      </c>
      <c r="F104" s="36">
        <v>4</v>
      </c>
      <c r="G104" s="37">
        <f>ROE!G104</f>
        <v>0.20572041747039513</v>
      </c>
      <c r="H104" s="37">
        <f>'Nilai Perusahaan '!I104</f>
        <v>134.12807705573513</v>
      </c>
      <c r="I104" s="34">
        <v>43</v>
      </c>
      <c r="J104">
        <f t="shared" si="2"/>
        <v>536.51230822294053</v>
      </c>
      <c r="K104">
        <f t="shared" si="3"/>
        <v>172</v>
      </c>
    </row>
    <row r="105" spans="2:11" ht="15.75" x14ac:dyDescent="0.25">
      <c r="B105" s="5"/>
      <c r="C105" s="5"/>
      <c r="D105" s="5"/>
      <c r="E105" s="5">
        <v>2024</v>
      </c>
      <c r="F105" s="36">
        <v>4</v>
      </c>
      <c r="G105" s="37">
        <f>ROE!G105</f>
        <v>0.18919933534371347</v>
      </c>
      <c r="H105" s="37">
        <f>'Nilai Perusahaan '!I105</f>
        <v>129.23478367899563</v>
      </c>
      <c r="I105" s="34">
        <v>48</v>
      </c>
      <c r="J105">
        <f t="shared" si="2"/>
        <v>516.9391347159825</v>
      </c>
      <c r="K105">
        <f t="shared" si="3"/>
        <v>192</v>
      </c>
    </row>
    <row r="106" spans="2:11" ht="15.75" x14ac:dyDescent="0.25">
      <c r="B106" s="4">
        <v>18</v>
      </c>
      <c r="C106" s="5" t="s">
        <v>37</v>
      </c>
      <c r="D106" s="5" t="s">
        <v>38</v>
      </c>
      <c r="E106" s="5">
        <v>2019</v>
      </c>
      <c r="F106" s="36">
        <v>4</v>
      </c>
      <c r="G106" s="37">
        <f>ROE!G106</f>
        <v>0.1822063085703349</v>
      </c>
      <c r="H106" s="37">
        <f>'Nilai Perusahaan '!I106</f>
        <v>3824.8431874751122</v>
      </c>
      <c r="I106" s="34">
        <v>39</v>
      </c>
      <c r="J106">
        <f t="shared" si="2"/>
        <v>15299.372749900449</v>
      </c>
      <c r="K106">
        <f t="shared" si="3"/>
        <v>156</v>
      </c>
    </row>
    <row r="107" spans="2:11" ht="15.75" x14ac:dyDescent="0.25">
      <c r="B107" s="5"/>
      <c r="C107" s="5"/>
      <c r="D107" s="5"/>
      <c r="E107" s="5">
        <v>2020</v>
      </c>
      <c r="F107" s="36">
        <v>4</v>
      </c>
      <c r="G107" s="37">
        <f>ROE!G107</f>
        <v>8.9195250964651765E-2</v>
      </c>
      <c r="H107" s="37">
        <f>'Nilai Perusahaan '!I107</f>
        <v>3701.4574250710325</v>
      </c>
      <c r="I107" s="34">
        <v>40</v>
      </c>
      <c r="J107">
        <f t="shared" si="2"/>
        <v>14805.82970028413</v>
      </c>
      <c r="K107">
        <f t="shared" si="3"/>
        <v>160</v>
      </c>
    </row>
    <row r="108" spans="2:11" ht="15.75" x14ac:dyDescent="0.25">
      <c r="B108" s="5"/>
      <c r="C108" s="5"/>
      <c r="D108" s="5"/>
      <c r="E108" s="5">
        <v>2021</v>
      </c>
      <c r="F108" s="36">
        <v>4</v>
      </c>
      <c r="G108" s="37">
        <f>ROE!G108</f>
        <v>0.14770063755697932</v>
      </c>
      <c r="H108" s="37">
        <f>'Nilai Perusahaan '!I108</f>
        <v>3254.3508490630625</v>
      </c>
      <c r="I108" s="34">
        <v>41</v>
      </c>
      <c r="J108">
        <f t="shared" si="2"/>
        <v>13017.40339625225</v>
      </c>
      <c r="K108">
        <f t="shared" si="3"/>
        <v>164</v>
      </c>
    </row>
    <row r="109" spans="2:11" ht="15.75" x14ac:dyDescent="0.25">
      <c r="B109" s="5"/>
      <c r="C109" s="5"/>
      <c r="D109" s="5"/>
      <c r="E109" s="5">
        <v>2022</v>
      </c>
      <c r="F109" s="36">
        <v>4</v>
      </c>
      <c r="G109" s="37">
        <f>ROE!G109</f>
        <v>0.25687286852058888</v>
      </c>
      <c r="H109" s="37">
        <f>'Nilai Perusahaan '!I109</f>
        <v>2611.1771028106555</v>
      </c>
      <c r="I109" s="34">
        <v>43</v>
      </c>
      <c r="J109">
        <f t="shared" si="2"/>
        <v>10444.708411242622</v>
      </c>
      <c r="K109">
        <f t="shared" si="3"/>
        <v>172</v>
      </c>
    </row>
    <row r="110" spans="2:11" ht="15.75" x14ac:dyDescent="0.25">
      <c r="B110" s="5"/>
      <c r="C110" s="5"/>
      <c r="D110" s="5"/>
      <c r="E110" s="5">
        <v>2023</v>
      </c>
      <c r="F110" s="36">
        <v>5</v>
      </c>
      <c r="G110" s="37">
        <f>ROE!G110</f>
        <v>0.26332298457471831</v>
      </c>
      <c r="H110" s="37">
        <f>'Nilai Perusahaan '!I110</f>
        <v>2781.198042572752</v>
      </c>
      <c r="I110" s="34">
        <v>42</v>
      </c>
      <c r="J110">
        <f t="shared" si="2"/>
        <v>13905.99021286376</v>
      </c>
      <c r="K110">
        <f t="shared" si="3"/>
        <v>210</v>
      </c>
    </row>
    <row r="111" spans="2:11" ht="15.75" x14ac:dyDescent="0.25">
      <c r="B111" s="5"/>
      <c r="C111" s="5"/>
      <c r="D111" s="5"/>
      <c r="E111" s="5">
        <v>2024</v>
      </c>
      <c r="F111" s="36">
        <v>5</v>
      </c>
      <c r="G111" s="37">
        <f>ROE!G111</f>
        <v>0.20492481332322174</v>
      </c>
      <c r="H111" s="37">
        <f>'Nilai Perusahaan '!I111</f>
        <v>2380.8101690332646</v>
      </c>
      <c r="I111" s="34">
        <v>45</v>
      </c>
      <c r="J111">
        <f t="shared" si="2"/>
        <v>11904.050845166323</v>
      </c>
      <c r="K111">
        <f t="shared" si="3"/>
        <v>225</v>
      </c>
    </row>
    <row r="112" spans="2:11" ht="15.75" x14ac:dyDescent="0.25">
      <c r="B112" s="4">
        <v>19</v>
      </c>
      <c r="C112" s="5" t="s">
        <v>39</v>
      </c>
      <c r="D112" s="5" t="s">
        <v>40</v>
      </c>
      <c r="E112" s="5">
        <v>2019</v>
      </c>
      <c r="F112" s="36">
        <v>4</v>
      </c>
      <c r="G112" s="37">
        <f>ROE!G112</f>
        <v>1.3996649287694378</v>
      </c>
      <c r="H112" s="37">
        <f>'Nilai Perusahaan '!I112</f>
        <v>50.888872143952263</v>
      </c>
      <c r="I112" s="34">
        <v>42</v>
      </c>
      <c r="J112">
        <f t="shared" si="2"/>
        <v>203.55548857580905</v>
      </c>
      <c r="K112">
        <f t="shared" si="3"/>
        <v>168</v>
      </c>
    </row>
    <row r="113" spans="2:11" ht="15.75" x14ac:dyDescent="0.25">
      <c r="B113" s="5"/>
      <c r="C113" s="5"/>
      <c r="D113" s="5"/>
      <c r="E113" s="5">
        <v>2020</v>
      </c>
      <c r="F113" s="36">
        <v>4</v>
      </c>
      <c r="G113" s="37">
        <f>ROE!G113</f>
        <v>1.4508815223009506</v>
      </c>
      <c r="H113" s="37">
        <f>'Nilai Perusahaan '!I113</f>
        <v>54.439531345445587</v>
      </c>
      <c r="I113" s="34">
        <v>46</v>
      </c>
      <c r="J113">
        <f t="shared" si="2"/>
        <v>217.75812538178235</v>
      </c>
      <c r="K113">
        <f t="shared" si="3"/>
        <v>184</v>
      </c>
    </row>
    <row r="114" spans="2:11" ht="15.75" x14ac:dyDescent="0.25">
      <c r="B114" s="5"/>
      <c r="C114" s="5"/>
      <c r="D114" s="5"/>
      <c r="E114" s="5">
        <v>2021</v>
      </c>
      <c r="F114" s="36">
        <v>4</v>
      </c>
      <c r="G114" s="37">
        <f>ROE!G114</f>
        <v>1.332513203875991</v>
      </c>
      <c r="H114" s="37">
        <f>'Nilai Perusahaan '!I114</f>
        <v>62.201172849919786</v>
      </c>
      <c r="I114" s="34">
        <v>42</v>
      </c>
      <c r="J114">
        <f t="shared" si="2"/>
        <v>248.80469139967914</v>
      </c>
      <c r="K114">
        <f t="shared" si="3"/>
        <v>168</v>
      </c>
    </row>
    <row r="115" spans="2:11" ht="15.75" x14ac:dyDescent="0.25">
      <c r="B115" s="5"/>
      <c r="C115" s="5"/>
      <c r="D115" s="5"/>
      <c r="E115" s="5">
        <v>2022</v>
      </c>
      <c r="F115" s="36">
        <v>4</v>
      </c>
      <c r="G115" s="37">
        <f>ROE!G115</f>
        <v>1.342110938103539</v>
      </c>
      <c r="H115" s="37">
        <f>'Nilai Perusahaan '!I115</f>
        <v>67.243128786347427</v>
      </c>
      <c r="I115" s="34">
        <v>50</v>
      </c>
      <c r="J115">
        <f t="shared" si="2"/>
        <v>268.97251514538971</v>
      </c>
      <c r="K115">
        <f t="shared" si="3"/>
        <v>200</v>
      </c>
    </row>
    <row r="116" spans="2:11" ht="15.75" x14ac:dyDescent="0.25">
      <c r="B116" s="5"/>
      <c r="C116" s="5"/>
      <c r="D116" s="5"/>
      <c r="E116" s="5">
        <v>2023</v>
      </c>
      <c r="F116" s="36">
        <v>4</v>
      </c>
      <c r="G116" s="37">
        <f>ROE!G116</f>
        <v>1.4198763884707317</v>
      </c>
      <c r="H116" s="37">
        <f>'Nilai Perusahaan '!I116</f>
        <v>79.493960496125979</v>
      </c>
      <c r="I116" s="34">
        <v>50</v>
      </c>
      <c r="J116">
        <f t="shared" si="2"/>
        <v>317.97584198450392</v>
      </c>
      <c r="K116">
        <f t="shared" si="3"/>
        <v>200</v>
      </c>
    </row>
    <row r="117" spans="2:11" ht="15.75" x14ac:dyDescent="0.25">
      <c r="B117" s="5"/>
      <c r="C117" s="5"/>
      <c r="D117" s="5"/>
      <c r="E117" s="5">
        <v>2024</v>
      </c>
      <c r="F117" s="36">
        <v>4</v>
      </c>
      <c r="G117" s="37">
        <f>ROE!G117</f>
        <v>1.5673683167331001</v>
      </c>
      <c r="H117" s="37">
        <f>'Nilai Perusahaan '!I117</f>
        <v>125.06031125960619</v>
      </c>
      <c r="I117" s="34">
        <v>52</v>
      </c>
      <c r="J117">
        <f t="shared" si="2"/>
        <v>500.24124503842478</v>
      </c>
      <c r="K117">
        <f t="shared" si="3"/>
        <v>208</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91671-083B-45BF-8267-4F923384ADF9}">
  <dimension ref="A1:AJ116"/>
  <sheetViews>
    <sheetView tabSelected="1" topLeftCell="A100" workbookViewId="0">
      <selection activeCell="B2" sqref="B2:B115"/>
    </sheetView>
  </sheetViews>
  <sheetFormatPr defaultRowHeight="15" x14ac:dyDescent="0.25"/>
  <cols>
    <col min="15" max="15" width="12.5703125" customWidth="1"/>
    <col min="23" max="24" width="12" bestFit="1" customWidth="1"/>
    <col min="27" max="27" width="12.7109375" bestFit="1" customWidth="1"/>
    <col min="30" max="30" width="12.28515625" bestFit="1" customWidth="1"/>
  </cols>
  <sheetData>
    <row r="1" spans="1:36" x14ac:dyDescent="0.25">
      <c r="A1" t="s">
        <v>288</v>
      </c>
      <c r="B1" t="s">
        <v>289</v>
      </c>
      <c r="C1" t="s">
        <v>290</v>
      </c>
      <c r="D1" t="s">
        <v>291</v>
      </c>
      <c r="E1" t="s">
        <v>292</v>
      </c>
      <c r="F1" t="s">
        <v>293</v>
      </c>
      <c r="G1" t="s">
        <v>294</v>
      </c>
      <c r="H1" t="s">
        <v>295</v>
      </c>
      <c r="I1" t="s">
        <v>286</v>
      </c>
      <c r="J1" t="s">
        <v>287</v>
      </c>
      <c r="K1" t="s">
        <v>296</v>
      </c>
      <c r="L1" t="s">
        <v>297</v>
      </c>
      <c r="M1" t="s">
        <v>298</v>
      </c>
      <c r="N1" t="s">
        <v>321</v>
      </c>
      <c r="O1" t="s">
        <v>322</v>
      </c>
      <c r="P1" t="s">
        <v>324</v>
      </c>
      <c r="Q1" t="s">
        <v>325</v>
      </c>
      <c r="R1" t="s">
        <v>326</v>
      </c>
      <c r="AF1" t="s">
        <v>288</v>
      </c>
      <c r="AG1" t="s">
        <v>315</v>
      </c>
      <c r="AH1" t="s">
        <v>290</v>
      </c>
      <c r="AI1" t="s">
        <v>286</v>
      </c>
      <c r="AJ1" t="s">
        <v>323</v>
      </c>
    </row>
    <row r="2" spans="1:36" x14ac:dyDescent="0.25">
      <c r="A2">
        <v>5</v>
      </c>
      <c r="B2">
        <v>9.7309999999999994E-2</v>
      </c>
      <c r="C2">
        <v>749.95847260941991</v>
      </c>
      <c r="D2">
        <v>35</v>
      </c>
      <c r="E2">
        <f>A2*B2</f>
        <v>0.48654999999999998</v>
      </c>
      <c r="F2">
        <f>D2*B2</f>
        <v>3.4058499999999996</v>
      </c>
      <c r="G2">
        <f>C2*B2</f>
        <v>72.97845896962265</v>
      </c>
      <c r="H2">
        <f>A2*D2</f>
        <v>175</v>
      </c>
      <c r="I2">
        <f>A2*C2</f>
        <v>3749.7923630470996</v>
      </c>
      <c r="J2">
        <f>D2*C2</f>
        <v>26248.546541329699</v>
      </c>
      <c r="K2">
        <f>A2^2</f>
        <v>25</v>
      </c>
      <c r="L2">
        <f>D2^2</f>
        <v>1225</v>
      </c>
      <c r="M2">
        <f>C2^2</f>
        <v>562437.71063865407</v>
      </c>
      <c r="N2">
        <f>$AD$2+($AD$3*A2)+($AD$4*D2)+($AD$5*C2)</f>
        <v>0.15870205115790378</v>
      </c>
      <c r="O2">
        <f>B2-N2</f>
        <v>-6.139205115790379E-2</v>
      </c>
      <c r="Q2">
        <f>O2^2</f>
        <v>3.7689839453746762E-3</v>
      </c>
      <c r="T2" t="s">
        <v>300</v>
      </c>
      <c r="Z2" t="s">
        <v>306</v>
      </c>
      <c r="AA2">
        <f>MDETERM(U3:X6)</f>
        <v>7.072537455964104E+16</v>
      </c>
      <c r="AC2" t="s">
        <v>311</v>
      </c>
      <c r="AD2" s="38">
        <f>AA14/AA2</f>
        <v>-0.35771965002962464</v>
      </c>
      <c r="AF2">
        <f>A2-AVERAGE($A$2:$A$115)</f>
        <v>1.2807017543859649</v>
      </c>
      <c r="AG2">
        <f>D2-AVERAGE($D$2:$D$115)</f>
        <v>-1.4298245614035068</v>
      </c>
      <c r="AH2">
        <f>C2-AVERAGE(C2:C115)</f>
        <v>-230.82808552923348</v>
      </c>
      <c r="AI2">
        <f>AF2*AH2</f>
        <v>-295.62193409884287</v>
      </c>
      <c r="AJ2">
        <f>AG2*AH2</f>
        <v>330.04366615144738</v>
      </c>
    </row>
    <row r="3" spans="1:36" x14ac:dyDescent="0.25">
      <c r="A3">
        <v>5</v>
      </c>
      <c r="B3">
        <v>1.881013E-3</v>
      </c>
      <c r="C3">
        <v>755.97091034422033</v>
      </c>
      <c r="D3">
        <v>25</v>
      </c>
      <c r="E3">
        <f t="shared" ref="E3:E66" si="0">A3*B3</f>
        <v>9.4050650000000006E-3</v>
      </c>
      <c r="F3">
        <f t="shared" ref="F3:F66" si="1">D3*B3</f>
        <v>4.7025325E-2</v>
      </c>
      <c r="G3">
        <f t="shared" ref="G3:G66" si="2">C3*B3</f>
        <v>1.4219911099793128</v>
      </c>
      <c r="H3">
        <f t="shared" ref="H3:H66" si="3">A3*D3</f>
        <v>125</v>
      </c>
      <c r="I3">
        <f t="shared" ref="I3:I66" si="4">A3*C3</f>
        <v>3779.8545517211014</v>
      </c>
      <c r="J3">
        <f t="shared" ref="J3:J66" si="5">D3*C3</f>
        <v>18899.272758605508</v>
      </c>
      <c r="K3">
        <f t="shared" ref="K3:K66" si="6">A3^2</f>
        <v>25</v>
      </c>
      <c r="L3">
        <f t="shared" ref="L3:L66" si="7">D3^2</f>
        <v>625</v>
      </c>
      <c r="M3">
        <f t="shared" ref="M3:M66" si="8">C3^2</f>
        <v>571492.01728666923</v>
      </c>
      <c r="N3">
        <f t="shared" ref="N3:N66" si="9">$AD$2+($AD$3*A3)+($AD$4*D3)+($AD$5*C3)</f>
        <v>4.8796085222271107E-2</v>
      </c>
      <c r="O3">
        <f t="shared" ref="O3:O66" si="10">B3-N3</f>
        <v>-4.6915072222271106E-2</v>
      </c>
      <c r="P3">
        <f>O3-O2</f>
        <v>1.4476978935632684E-2</v>
      </c>
      <c r="Q3">
        <f t="shared" ref="Q3:Q66" si="11">O3^2</f>
        <v>2.2010240016209141E-3</v>
      </c>
      <c r="R3">
        <f>P3^2</f>
        <v>2.0958291910275244E-4</v>
      </c>
      <c r="U3">
        <f>COUNTA(A2:A115)</f>
        <v>114</v>
      </c>
      <c r="V3">
        <f>A116</f>
        <v>424</v>
      </c>
      <c r="W3">
        <f>D116</f>
        <v>4153</v>
      </c>
      <c r="X3">
        <f>C116</f>
        <v>111809.66762780648</v>
      </c>
      <c r="AC3" t="s">
        <v>312</v>
      </c>
      <c r="AD3" s="38">
        <f>AA20/AA2</f>
        <v>2.4122543549959467E-2</v>
      </c>
      <c r="AF3">
        <f t="shared" ref="AF3:AF66" si="12">A3-AVERAGE($A$2:$A$115)</f>
        <v>1.2807017543859649</v>
      </c>
      <c r="AG3">
        <f t="shared" ref="AG3:AG66" si="13">D3-AVERAGE($D$2:$D$115)</f>
        <v>-11.429824561403507</v>
      </c>
      <c r="AH3">
        <f t="shared" ref="AH3:AH66" si="14">C3-AVERAGE(C3:C116)</f>
        <v>-1199.0236228400215</v>
      </c>
      <c r="AI3">
        <f t="shared" ref="AI3:AI66" si="15">AF3*AH3</f>
        <v>-1535.5916573214311</v>
      </c>
      <c r="AJ3">
        <f t="shared" ref="AJ3:AJ66" si="16">AG3*AH3</f>
        <v>13704.629654039893</v>
      </c>
    </row>
    <row r="4" spans="1:36" x14ac:dyDescent="0.25">
      <c r="A4">
        <v>5</v>
      </c>
      <c r="B4">
        <v>0.24856</v>
      </c>
      <c r="C4">
        <v>670.67120982687572</v>
      </c>
      <c r="D4">
        <v>28</v>
      </c>
      <c r="E4">
        <f t="shared" si="0"/>
        <v>1.2427999999999999</v>
      </c>
      <c r="F4">
        <f t="shared" si="1"/>
        <v>6.9596800000000005</v>
      </c>
      <c r="G4">
        <f t="shared" si="2"/>
        <v>166.70203591456823</v>
      </c>
      <c r="H4">
        <f t="shared" si="3"/>
        <v>140</v>
      </c>
      <c r="I4">
        <f t="shared" si="4"/>
        <v>3353.3560491343787</v>
      </c>
      <c r="J4">
        <f t="shared" si="5"/>
        <v>18778.793875152522</v>
      </c>
      <c r="K4">
        <f t="shared" si="6"/>
        <v>25</v>
      </c>
      <c r="L4">
        <f t="shared" si="7"/>
        <v>784</v>
      </c>
      <c r="M4">
        <f t="shared" si="8"/>
        <v>449799.87169064517</v>
      </c>
      <c r="N4">
        <f t="shared" si="9"/>
        <v>8.0561669738620889E-2</v>
      </c>
      <c r="O4">
        <f t="shared" si="10"/>
        <v>0.16799833026137911</v>
      </c>
      <c r="P4">
        <f t="shared" ref="P4:P67" si="17">O4-O3</f>
        <v>0.21491340248365021</v>
      </c>
      <c r="Q4">
        <f t="shared" si="11"/>
        <v>2.8223438970611411E-2</v>
      </c>
      <c r="R4">
        <f t="shared" ref="R4:R67" si="18">P4^2</f>
        <v>4.6187770567099426E-2</v>
      </c>
      <c r="U4">
        <f>V3</f>
        <v>424</v>
      </c>
      <c r="V4">
        <f>K116</f>
        <v>1814</v>
      </c>
      <c r="W4">
        <f>H116</f>
        <v>15711</v>
      </c>
      <c r="X4">
        <f>I116</f>
        <v>442086.07244513492</v>
      </c>
      <c r="AC4" t="s">
        <v>313</v>
      </c>
      <c r="AD4" s="38">
        <f>AA26/AA2</f>
        <v>1.0999282323086489E-2</v>
      </c>
      <c r="AF4">
        <f t="shared" si="12"/>
        <v>1.2807017543859649</v>
      </c>
      <c r="AG4">
        <f t="shared" si="13"/>
        <v>-8.4298245614035068</v>
      </c>
      <c r="AH4">
        <f t="shared" si="14"/>
        <v>-1294.9341518780743</v>
      </c>
      <c r="AI4">
        <f t="shared" si="15"/>
        <v>-1658.4244401245512</v>
      </c>
      <c r="AJ4">
        <f t="shared" si="16"/>
        <v>10916.06771890201</v>
      </c>
    </row>
    <row r="5" spans="1:36" x14ac:dyDescent="0.25">
      <c r="A5">
        <v>5</v>
      </c>
      <c r="B5">
        <v>0.38646000000000003</v>
      </c>
      <c r="C5">
        <v>457.6721521085625</v>
      </c>
      <c r="D5">
        <v>28</v>
      </c>
      <c r="E5">
        <f t="shared" si="0"/>
        <v>1.9323000000000001</v>
      </c>
      <c r="F5">
        <f t="shared" si="1"/>
        <v>10.820880000000001</v>
      </c>
      <c r="G5">
        <f t="shared" si="2"/>
        <v>176.87197990387509</v>
      </c>
      <c r="H5">
        <f t="shared" si="3"/>
        <v>140</v>
      </c>
      <c r="I5">
        <f t="shared" si="4"/>
        <v>2288.3607605428124</v>
      </c>
      <c r="J5">
        <f t="shared" si="5"/>
        <v>12814.82025903975</v>
      </c>
      <c r="K5">
        <f t="shared" si="6"/>
        <v>25</v>
      </c>
      <c r="L5">
        <f t="shared" si="7"/>
        <v>784</v>
      </c>
      <c r="M5">
        <f t="shared" si="8"/>
        <v>209463.79881568317</v>
      </c>
      <c r="N5">
        <f t="shared" si="9"/>
        <v>7.7484627970132516E-2</v>
      </c>
      <c r="O5">
        <f t="shared" si="10"/>
        <v>0.30897537202986752</v>
      </c>
      <c r="P5">
        <f t="shared" si="17"/>
        <v>0.14097704176848841</v>
      </c>
      <c r="Q5">
        <f t="shared" si="11"/>
        <v>9.5465780520995039E-2</v>
      </c>
      <c r="R5">
        <f t="shared" si="18"/>
        <v>1.9874526305794126E-2</v>
      </c>
      <c r="U5">
        <f>W3</f>
        <v>4153</v>
      </c>
      <c r="V5">
        <f>W4</f>
        <v>15711</v>
      </c>
      <c r="W5">
        <f>L116</f>
        <v>159607</v>
      </c>
      <c r="X5">
        <f>J116</f>
        <v>3852513.8582475819</v>
      </c>
      <c r="AC5" t="s">
        <v>314</v>
      </c>
      <c r="AD5" s="38">
        <f>AA32/AA2</f>
        <v>1.4446269394100735E-5</v>
      </c>
      <c r="AF5">
        <f t="shared" si="12"/>
        <v>1.2807017543859649</v>
      </c>
      <c r="AG5">
        <f t="shared" si="13"/>
        <v>-8.4298245614035068</v>
      </c>
      <c r="AH5">
        <f t="shared" si="14"/>
        <v>-1519.4951216667273</v>
      </c>
      <c r="AI5">
        <f t="shared" si="15"/>
        <v>-1946.0200680994928</v>
      </c>
      <c r="AJ5">
        <f t="shared" si="16"/>
        <v>12809.077297558988</v>
      </c>
    </row>
    <row r="6" spans="1:36" x14ac:dyDescent="0.25">
      <c r="A6">
        <v>5</v>
      </c>
      <c r="B6">
        <v>0.25333</v>
      </c>
      <c r="C6">
        <v>403.2233278218323</v>
      </c>
      <c r="D6">
        <v>33</v>
      </c>
      <c r="E6">
        <f t="shared" si="0"/>
        <v>1.2666500000000001</v>
      </c>
      <c r="F6">
        <f t="shared" si="1"/>
        <v>8.35989</v>
      </c>
      <c r="G6">
        <f t="shared" si="2"/>
        <v>102.14856563710478</v>
      </c>
      <c r="H6">
        <f t="shared" si="3"/>
        <v>165</v>
      </c>
      <c r="I6">
        <f t="shared" si="4"/>
        <v>2016.1166391091615</v>
      </c>
      <c r="J6">
        <f t="shared" si="5"/>
        <v>13306.369818120465</v>
      </c>
      <c r="K6">
        <f t="shared" si="6"/>
        <v>25</v>
      </c>
      <c r="L6">
        <f t="shared" si="7"/>
        <v>1089</v>
      </c>
      <c r="M6">
        <f t="shared" si="8"/>
        <v>162589.05209971283</v>
      </c>
      <c r="N6">
        <f t="shared" si="9"/>
        <v>0.13169445720172682</v>
      </c>
      <c r="O6">
        <f t="shared" si="10"/>
        <v>0.12163554279827318</v>
      </c>
      <c r="P6">
        <f t="shared" si="17"/>
        <v>-0.18733982923159434</v>
      </c>
      <c r="Q6">
        <f t="shared" si="11"/>
        <v>1.4795205271830546E-2</v>
      </c>
      <c r="R6">
        <f t="shared" si="18"/>
        <v>3.5096211616522932E-2</v>
      </c>
      <c r="U6">
        <f>X3</f>
        <v>111809.66762780648</v>
      </c>
      <c r="V6">
        <f>X4</f>
        <v>442086.07244513492</v>
      </c>
      <c r="W6">
        <f>X5</f>
        <v>3852513.8582475819</v>
      </c>
      <c r="X6">
        <f>M116</f>
        <v>446806442.88509828</v>
      </c>
      <c r="AF6">
        <f t="shared" si="12"/>
        <v>1.2807017543859649</v>
      </c>
      <c r="AG6">
        <f t="shared" si="13"/>
        <v>-3.4298245614035068</v>
      </c>
      <c r="AH6">
        <f t="shared" si="14"/>
        <v>-1587.6330911936982</v>
      </c>
      <c r="AI6">
        <f t="shared" si="15"/>
        <v>-2033.284485212982</v>
      </c>
      <c r="AJ6">
        <f t="shared" si="16"/>
        <v>5445.3029706731195</v>
      </c>
    </row>
    <row r="7" spans="1:36" x14ac:dyDescent="0.25">
      <c r="A7">
        <v>5</v>
      </c>
      <c r="B7">
        <v>0.17102003599999999</v>
      </c>
      <c r="C7">
        <v>556.22310100185598</v>
      </c>
      <c r="D7">
        <v>40</v>
      </c>
      <c r="E7">
        <f t="shared" si="0"/>
        <v>0.85510017999999999</v>
      </c>
      <c r="F7">
        <f t="shared" si="1"/>
        <v>6.8408014399999999</v>
      </c>
      <c r="G7">
        <f t="shared" si="2"/>
        <v>95.125294757369034</v>
      </c>
      <c r="H7">
        <f t="shared" si="3"/>
        <v>200</v>
      </c>
      <c r="I7">
        <f t="shared" si="4"/>
        <v>2781.1155050092798</v>
      </c>
      <c r="J7">
        <f t="shared" si="5"/>
        <v>22248.924040074238</v>
      </c>
      <c r="K7">
        <f t="shared" si="6"/>
        <v>25</v>
      </c>
      <c r="L7">
        <f t="shared" si="7"/>
        <v>1600</v>
      </c>
      <c r="M7">
        <f t="shared" si="8"/>
        <v>309384.1380881209</v>
      </c>
      <c r="N7">
        <f t="shared" si="9"/>
        <v>0.21089970940392713</v>
      </c>
      <c r="O7">
        <f t="shared" si="10"/>
        <v>-3.9879673403927146E-2</v>
      </c>
      <c r="P7">
        <f t="shared" si="17"/>
        <v>-0.16151521620220033</v>
      </c>
      <c r="Q7">
        <f t="shared" si="11"/>
        <v>1.5903883508038943E-3</v>
      </c>
      <c r="R7">
        <f t="shared" si="18"/>
        <v>2.6087165064843515E-2</v>
      </c>
      <c r="AF7">
        <f t="shared" si="12"/>
        <v>1.2807017543859649</v>
      </c>
      <c r="AG7">
        <f t="shared" si="13"/>
        <v>3.5701754385964932</v>
      </c>
      <c r="AH7">
        <f t="shared" si="14"/>
        <v>-1449.0663461154354</v>
      </c>
      <c r="AI7">
        <f t="shared" si="15"/>
        <v>-1855.821811691698</v>
      </c>
      <c r="AJ7">
        <f t="shared" si="16"/>
        <v>-5173.4210777980925</v>
      </c>
    </row>
    <row r="8" spans="1:36" x14ac:dyDescent="0.25">
      <c r="A8">
        <v>5</v>
      </c>
      <c r="B8">
        <v>0.54362964899999999</v>
      </c>
      <c r="C8">
        <v>0.43732242239969066</v>
      </c>
      <c r="D8">
        <v>29</v>
      </c>
      <c r="E8">
        <f t="shared" si="0"/>
        <v>2.7181482450000001</v>
      </c>
      <c r="F8">
        <f t="shared" si="1"/>
        <v>15.765259820999999</v>
      </c>
      <c r="G8">
        <f t="shared" si="2"/>
        <v>0.23774143498897357</v>
      </c>
      <c r="H8">
        <f t="shared" si="3"/>
        <v>145</v>
      </c>
      <c r="I8">
        <f t="shared" si="4"/>
        <v>2.1866121119984534</v>
      </c>
      <c r="J8">
        <f t="shared" si="5"/>
        <v>12.682350249591028</v>
      </c>
      <c r="K8">
        <f t="shared" si="6"/>
        <v>25</v>
      </c>
      <c r="L8">
        <f>D8^2</f>
        <v>841</v>
      </c>
      <c r="M8">
        <f t="shared" si="8"/>
        <v>0.19125090113353346</v>
      </c>
      <c r="N8">
        <f t="shared" si="9"/>
        <v>8.1878572767206947E-2</v>
      </c>
      <c r="O8">
        <f t="shared" si="10"/>
        <v>0.46175107623279305</v>
      </c>
      <c r="P8">
        <f t="shared" si="17"/>
        <v>0.50163074963672016</v>
      </c>
      <c r="Q8">
        <f t="shared" si="11"/>
        <v>0.21321405640214267</v>
      </c>
      <c r="R8">
        <f t="shared" si="18"/>
        <v>0.25163340898109782</v>
      </c>
      <c r="T8" t="s">
        <v>301</v>
      </c>
      <c r="AF8">
        <f t="shared" si="12"/>
        <v>1.2807017543859649</v>
      </c>
      <c r="AG8">
        <f t="shared" si="13"/>
        <v>-7.4298245614035068</v>
      </c>
      <c r="AH8">
        <f t="shared" si="14"/>
        <v>-2018.146311356501</v>
      </c>
      <c r="AI8">
        <f t="shared" si="15"/>
        <v>-2584.6435215618344</v>
      </c>
      <c r="AJ8">
        <f t="shared" si="16"/>
        <v>14994.47303262242</v>
      </c>
    </row>
    <row r="9" spans="1:36" x14ac:dyDescent="0.25">
      <c r="A9">
        <v>5</v>
      </c>
      <c r="B9">
        <v>0.36441732100000002</v>
      </c>
      <c r="C9">
        <v>0.41651156971964948</v>
      </c>
      <c r="D9">
        <v>33</v>
      </c>
      <c r="E9">
        <f t="shared" si="0"/>
        <v>1.822086605</v>
      </c>
      <c r="F9">
        <f t="shared" si="1"/>
        <v>12.025771593</v>
      </c>
      <c r="G9">
        <f t="shared" si="2"/>
        <v>0.15178403040273938</v>
      </c>
      <c r="H9">
        <f t="shared" si="3"/>
        <v>165</v>
      </c>
      <c r="I9">
        <f t="shared" si="4"/>
        <v>2.0825578485982472</v>
      </c>
      <c r="J9">
        <f t="shared" si="5"/>
        <v>13.744881800748432</v>
      </c>
      <c r="K9">
        <f t="shared" si="6"/>
        <v>25</v>
      </c>
      <c r="L9">
        <f t="shared" si="7"/>
        <v>1089</v>
      </c>
      <c r="M9">
        <f t="shared" si="8"/>
        <v>0.17348188771032644</v>
      </c>
      <c r="N9">
        <f t="shared" si="9"/>
        <v>0.12587540142036877</v>
      </c>
      <c r="O9">
        <f t="shared" si="10"/>
        <v>0.23854191957963125</v>
      </c>
      <c r="P9">
        <f t="shared" si="17"/>
        <v>-0.22320915665316179</v>
      </c>
      <c r="Q9">
        <f t="shared" si="11"/>
        <v>5.6902247396735266E-2</v>
      </c>
      <c r="R9">
        <f t="shared" si="18"/>
        <v>4.982232761381572E-2</v>
      </c>
      <c r="U9">
        <f>B116</f>
        <v>16.743170428999996</v>
      </c>
      <c r="AF9">
        <f t="shared" si="12"/>
        <v>1.2807017543859649</v>
      </c>
      <c r="AG9">
        <f t="shared" si="13"/>
        <v>-3.4298245614035068</v>
      </c>
      <c r="AH9">
        <f t="shared" si="14"/>
        <v>-2036.8536621291489</v>
      </c>
      <c r="AI9">
        <f t="shared" si="15"/>
        <v>-2608.6020585162782</v>
      </c>
      <c r="AJ9">
        <f t="shared" si="16"/>
        <v>6986.0507183552345</v>
      </c>
    </row>
    <row r="10" spans="1:36" x14ac:dyDescent="0.25">
      <c r="A10">
        <v>5</v>
      </c>
      <c r="B10">
        <v>1.1857383000000001E-2</v>
      </c>
      <c r="C10">
        <v>380.5784663488169</v>
      </c>
      <c r="D10">
        <v>33</v>
      </c>
      <c r="E10">
        <f t="shared" si="0"/>
        <v>5.9286915000000003E-2</v>
      </c>
      <c r="F10">
        <f t="shared" si="1"/>
        <v>0.39129363900000003</v>
      </c>
      <c r="G10">
        <f t="shared" si="2"/>
        <v>4.5126646370505341</v>
      </c>
      <c r="H10">
        <f t="shared" si="3"/>
        <v>165</v>
      </c>
      <c r="I10">
        <f t="shared" si="4"/>
        <v>1902.8923317440845</v>
      </c>
      <c r="J10">
        <f t="shared" si="5"/>
        <v>12559.089389510958</v>
      </c>
      <c r="K10">
        <f t="shared" si="6"/>
        <v>25</v>
      </c>
      <c r="L10">
        <f t="shared" si="7"/>
        <v>1089</v>
      </c>
      <c r="M10">
        <f t="shared" si="8"/>
        <v>144839.96904841755</v>
      </c>
      <c r="N10">
        <f t="shared" si="9"/>
        <v>0.13136732343249555</v>
      </c>
      <c r="O10">
        <f t="shared" si="10"/>
        <v>-0.11950994043249555</v>
      </c>
      <c r="P10">
        <f t="shared" si="17"/>
        <v>-0.3580518600121268</v>
      </c>
      <c r="Q10">
        <f t="shared" si="11"/>
        <v>1.4282625862178634E-2</v>
      </c>
      <c r="R10">
        <f t="shared" si="18"/>
        <v>0.12820113445814366</v>
      </c>
      <c r="U10">
        <f>E116</f>
        <v>71.281381462999974</v>
      </c>
      <c r="AF10">
        <f t="shared" si="12"/>
        <v>1.2807017543859649</v>
      </c>
      <c r="AG10">
        <f t="shared" si="13"/>
        <v>-3.4298245614035068</v>
      </c>
      <c r="AH10">
        <f t="shared" si="14"/>
        <v>-1675.7277228839691</v>
      </c>
      <c r="AI10">
        <f t="shared" si="15"/>
        <v>-2146.1074345706975</v>
      </c>
      <c r="AJ10">
        <f t="shared" si="16"/>
        <v>5747.4521021722067</v>
      </c>
    </row>
    <row r="11" spans="1:36" x14ac:dyDescent="0.25">
      <c r="A11">
        <v>5</v>
      </c>
      <c r="B11">
        <v>0.40554061699999999</v>
      </c>
      <c r="C11">
        <v>334.43533796726223</v>
      </c>
      <c r="D11">
        <v>41</v>
      </c>
      <c r="E11">
        <f t="shared" si="0"/>
        <v>2.0277030849999997</v>
      </c>
      <c r="F11">
        <f t="shared" si="1"/>
        <v>16.627165297000001</v>
      </c>
      <c r="G11">
        <f t="shared" si="2"/>
        <v>135.62711330584705</v>
      </c>
      <c r="H11">
        <f t="shared" si="3"/>
        <v>205</v>
      </c>
      <c r="I11">
        <f t="shared" si="4"/>
        <v>1672.1766898363112</v>
      </c>
      <c r="J11">
        <f t="shared" si="5"/>
        <v>13711.848856657751</v>
      </c>
      <c r="K11">
        <f t="shared" si="6"/>
        <v>25</v>
      </c>
      <c r="L11">
        <f t="shared" si="7"/>
        <v>1681</v>
      </c>
      <c r="M11">
        <f t="shared" si="8"/>
        <v>111846.9952812769</v>
      </c>
      <c r="N11">
        <f t="shared" si="9"/>
        <v>0.21869498595390091</v>
      </c>
      <c r="O11">
        <f t="shared" si="10"/>
        <v>0.18684563104609908</v>
      </c>
      <c r="P11">
        <f t="shared" si="17"/>
        <v>0.3063555714785946</v>
      </c>
      <c r="Q11">
        <f t="shared" si="11"/>
        <v>3.4911289841014985E-2</v>
      </c>
      <c r="R11">
        <f t="shared" si="18"/>
        <v>9.3853736175976282E-2</v>
      </c>
      <c r="U11">
        <f>F116</f>
        <v>704.59648192200007</v>
      </c>
      <c r="AF11">
        <f t="shared" si="12"/>
        <v>1.2807017543859649</v>
      </c>
      <c r="AG11">
        <f t="shared" si="13"/>
        <v>4.5701754385964932</v>
      </c>
      <c r="AH11">
        <f t="shared" si="14"/>
        <v>-1737.6796033682028</v>
      </c>
      <c r="AI11">
        <f t="shared" si="15"/>
        <v>-2225.449316594365</v>
      </c>
      <c r="AJ11">
        <f t="shared" si="16"/>
        <v>-7941.500643463457</v>
      </c>
    </row>
    <row r="12" spans="1:36" x14ac:dyDescent="0.25">
      <c r="A12">
        <v>5</v>
      </c>
      <c r="B12">
        <v>7.9015895000000003E-2</v>
      </c>
      <c r="C12">
        <v>254.45147818096004</v>
      </c>
      <c r="D12">
        <v>38</v>
      </c>
      <c r="E12">
        <f t="shared" si="0"/>
        <v>0.39507947500000001</v>
      </c>
      <c r="F12">
        <f t="shared" si="1"/>
        <v>3.0026040100000002</v>
      </c>
      <c r="G12">
        <f t="shared" si="2"/>
        <v>20.105711282541531</v>
      </c>
      <c r="H12">
        <f t="shared" si="3"/>
        <v>190</v>
      </c>
      <c r="I12">
        <f t="shared" si="4"/>
        <v>1272.2573909048001</v>
      </c>
      <c r="J12">
        <f t="shared" si="5"/>
        <v>9669.1561708764821</v>
      </c>
      <c r="K12">
        <f t="shared" si="6"/>
        <v>25</v>
      </c>
      <c r="L12">
        <f t="shared" si="7"/>
        <v>1444</v>
      </c>
      <c r="M12">
        <f t="shared" si="8"/>
        <v>64745.554748475581</v>
      </c>
      <c r="N12">
        <f t="shared" si="9"/>
        <v>0.18454167059898857</v>
      </c>
      <c r="O12">
        <f t="shared" si="10"/>
        <v>-0.10552577559898857</v>
      </c>
      <c r="P12">
        <f t="shared" si="17"/>
        <v>-0.29237140664508765</v>
      </c>
      <c r="Q12">
        <f t="shared" si="11"/>
        <v>1.1135689315768091E-2</v>
      </c>
      <c r="R12">
        <f t="shared" si="18"/>
        <v>8.5481039423627198E-2</v>
      </c>
      <c r="U12">
        <f>G116</f>
        <v>19497.299183047126</v>
      </c>
      <c r="AF12">
        <f t="shared" si="12"/>
        <v>1.2807017543859649</v>
      </c>
      <c r="AG12">
        <f t="shared" si="13"/>
        <v>1.5701754385964932</v>
      </c>
      <c r="AH12">
        <f t="shared" si="14"/>
        <v>-1834.2127927103923</v>
      </c>
      <c r="AI12">
        <f t="shared" si="15"/>
        <v>-2349.0795415413795</v>
      </c>
      <c r="AJ12">
        <f t="shared" si="16"/>
        <v>-2880.035876273339</v>
      </c>
    </row>
    <row r="13" spans="1:36" x14ac:dyDescent="0.25">
      <c r="A13">
        <v>5</v>
      </c>
      <c r="B13">
        <v>6.5226059000000003E-2</v>
      </c>
      <c r="C13">
        <v>246.28175351510049</v>
      </c>
      <c r="D13">
        <v>37</v>
      </c>
      <c r="E13">
        <f t="shared" si="0"/>
        <v>0.32613029500000001</v>
      </c>
      <c r="F13">
        <f t="shared" si="1"/>
        <v>2.4133641830000001</v>
      </c>
      <c r="G13">
        <f t="shared" si="2"/>
        <v>16.063988185399403</v>
      </c>
      <c r="H13">
        <f t="shared" si="3"/>
        <v>185</v>
      </c>
      <c r="I13">
        <f t="shared" si="4"/>
        <v>1231.4087675755025</v>
      </c>
      <c r="J13">
        <f t="shared" si="5"/>
        <v>9112.4248800587175</v>
      </c>
      <c r="K13">
        <f t="shared" si="6"/>
        <v>25</v>
      </c>
      <c r="L13">
        <f t="shared" si="7"/>
        <v>1369</v>
      </c>
      <c r="M13">
        <f t="shared" si="8"/>
        <v>60654.702114472711</v>
      </c>
      <c r="N13">
        <f t="shared" si="9"/>
        <v>0.17342436623250343</v>
      </c>
      <c r="O13">
        <f t="shared" si="10"/>
        <v>-0.10819830723250343</v>
      </c>
      <c r="P13">
        <f t="shared" si="17"/>
        <v>-2.6725316335148575E-3</v>
      </c>
      <c r="Q13">
        <f t="shared" si="11"/>
        <v>1.1706873687979203E-2</v>
      </c>
      <c r="R13">
        <f t="shared" si="18"/>
        <v>7.1424253321375924E-6</v>
      </c>
      <c r="AF13">
        <f t="shared" si="12"/>
        <v>1.2807017543859649</v>
      </c>
      <c r="AG13">
        <f t="shared" si="13"/>
        <v>0.57017543859649322</v>
      </c>
      <c r="AH13">
        <f t="shared" si="14"/>
        <v>-1860.0191788446211</v>
      </c>
      <c r="AI13">
        <f t="shared" si="15"/>
        <v>-2382.1298255378483</v>
      </c>
      <c r="AJ13">
        <f t="shared" si="16"/>
        <v>-1060.5372510956211</v>
      </c>
    </row>
    <row r="14" spans="1:36" x14ac:dyDescent="0.25">
      <c r="A14">
        <v>4</v>
      </c>
      <c r="B14">
        <v>0.12808339599999999</v>
      </c>
      <c r="C14">
        <v>77.566434465070699</v>
      </c>
      <c r="D14">
        <v>26</v>
      </c>
      <c r="E14">
        <f t="shared" si="0"/>
        <v>0.51233358399999995</v>
      </c>
      <c r="F14">
        <f t="shared" si="1"/>
        <v>3.3301682959999996</v>
      </c>
      <c r="G14">
        <f t="shared" si="2"/>
        <v>9.9349723418976978</v>
      </c>
      <c r="H14">
        <f t="shared" si="3"/>
        <v>104</v>
      </c>
      <c r="I14">
        <f t="shared" si="4"/>
        <v>310.2657378602828</v>
      </c>
      <c r="J14">
        <f t="shared" si="5"/>
        <v>2016.7272960918381</v>
      </c>
      <c r="K14">
        <f t="shared" si="6"/>
        <v>16</v>
      </c>
      <c r="L14">
        <f t="shared" si="7"/>
        <v>676</v>
      </c>
      <c r="M14">
        <f t="shared" si="8"/>
        <v>6016.5517556241075</v>
      </c>
      <c r="N14">
        <f t="shared" si="9"/>
        <v>2.5872410178684184E-2</v>
      </c>
      <c r="O14">
        <f t="shared" si="10"/>
        <v>0.1022109858213158</v>
      </c>
      <c r="P14">
        <f t="shared" si="17"/>
        <v>0.21040929305381922</v>
      </c>
      <c r="Q14">
        <f t="shared" si="11"/>
        <v>1.0447085622565218E-2</v>
      </c>
      <c r="R14">
        <f t="shared" si="18"/>
        <v>4.427207060340798E-2</v>
      </c>
      <c r="T14" t="s">
        <v>302</v>
      </c>
      <c r="Z14" t="s">
        <v>307</v>
      </c>
      <c r="AA14">
        <f>MDETERM(U15:X18)</f>
        <v>-2.5299856235688912E+16</v>
      </c>
      <c r="AF14">
        <f t="shared" si="12"/>
        <v>0.2807017543859649</v>
      </c>
      <c r="AG14">
        <f t="shared" si="13"/>
        <v>-10.429824561403507</v>
      </c>
      <c r="AH14">
        <f t="shared" si="14"/>
        <v>-2046.7929365242105</v>
      </c>
      <c r="AI14">
        <f t="shared" si="15"/>
        <v>-574.5383681471468</v>
      </c>
      <c r="AJ14">
        <f t="shared" si="16"/>
        <v>21347.691241467419</v>
      </c>
    </row>
    <row r="15" spans="1:36" x14ac:dyDescent="0.25">
      <c r="A15">
        <v>3</v>
      </c>
      <c r="B15">
        <v>-0.46854855699999998</v>
      </c>
      <c r="C15">
        <v>74.11738823457182</v>
      </c>
      <c r="D15">
        <v>27</v>
      </c>
      <c r="E15">
        <f t="shared" si="0"/>
        <v>-1.4056456709999998</v>
      </c>
      <c r="F15">
        <f t="shared" si="1"/>
        <v>-12.650811038999999</v>
      </c>
      <c r="G15">
        <f t="shared" si="2"/>
        <v>-34.727595305917404</v>
      </c>
      <c r="H15">
        <f t="shared" si="3"/>
        <v>81</v>
      </c>
      <c r="I15">
        <f t="shared" si="4"/>
        <v>222.35216470371546</v>
      </c>
      <c r="J15">
        <f t="shared" si="5"/>
        <v>2001.1694823334392</v>
      </c>
      <c r="K15">
        <f t="shared" si="6"/>
        <v>9</v>
      </c>
      <c r="L15">
        <f t="shared" si="7"/>
        <v>729</v>
      </c>
      <c r="M15">
        <f t="shared" si="8"/>
        <v>5493.3872387142455</v>
      </c>
      <c r="N15">
        <f t="shared" si="9"/>
        <v>1.2699323100812726E-2</v>
      </c>
      <c r="O15">
        <f t="shared" si="10"/>
        <v>-0.48124788010081271</v>
      </c>
      <c r="P15">
        <f t="shared" si="17"/>
        <v>-0.58345886592212848</v>
      </c>
      <c r="Q15">
        <f t="shared" si="11"/>
        <v>0.23159952210152621</v>
      </c>
      <c r="R15">
        <f t="shared" si="18"/>
        <v>0.34042424822313627</v>
      </c>
      <c r="U15">
        <f>U9</f>
        <v>16.743170428999996</v>
      </c>
      <c r="V15">
        <f>V3</f>
        <v>424</v>
      </c>
      <c r="W15">
        <f t="shared" ref="W15:X15" si="19">W3</f>
        <v>4153</v>
      </c>
      <c r="X15">
        <f t="shared" si="19"/>
        <v>111809.66762780648</v>
      </c>
      <c r="AF15">
        <f t="shared" si="12"/>
        <v>-0.7192982456140351</v>
      </c>
      <c r="AG15">
        <f t="shared" si="13"/>
        <v>-9.4298245614035068</v>
      </c>
      <c r="AH15">
        <f t="shared" si="14"/>
        <v>-2070.3085801716129</v>
      </c>
      <c r="AI15">
        <f t="shared" si="15"/>
        <v>1489.1693295971252</v>
      </c>
      <c r="AJ15">
        <f t="shared" si="16"/>
        <v>19522.646698986697</v>
      </c>
    </row>
    <row r="16" spans="1:36" x14ac:dyDescent="0.25">
      <c r="A16">
        <v>3</v>
      </c>
      <c r="B16">
        <v>-0.34922204499999998</v>
      </c>
      <c r="C16">
        <v>67.187069545254275</v>
      </c>
      <c r="D16">
        <v>32</v>
      </c>
      <c r="E16">
        <f t="shared" si="0"/>
        <v>-1.0476661350000001</v>
      </c>
      <c r="F16">
        <f t="shared" si="1"/>
        <v>-11.175105439999999</v>
      </c>
      <c r="G16">
        <f t="shared" si="2"/>
        <v>-23.463205824150915</v>
      </c>
      <c r="H16">
        <f t="shared" si="3"/>
        <v>96</v>
      </c>
      <c r="I16">
        <f t="shared" si="4"/>
        <v>201.56120863576282</v>
      </c>
      <c r="J16">
        <f t="shared" si="5"/>
        <v>2149.9862254481368</v>
      </c>
      <c r="K16">
        <f t="shared" si="6"/>
        <v>9</v>
      </c>
      <c r="L16">
        <f t="shared" si="7"/>
        <v>1024</v>
      </c>
      <c r="M16">
        <f t="shared" si="8"/>
        <v>4514.1023140788348</v>
      </c>
      <c r="N16">
        <f t="shared" si="9"/>
        <v>6.7595617465472324E-2</v>
      </c>
      <c r="O16">
        <f t="shared" si="10"/>
        <v>-0.41681766246547231</v>
      </c>
      <c r="P16">
        <f t="shared" si="17"/>
        <v>6.4430217635340403E-2</v>
      </c>
      <c r="Q16">
        <f t="shared" si="11"/>
        <v>0.1737369637431804</v>
      </c>
      <c r="R16">
        <f t="shared" si="18"/>
        <v>4.1512529445373297E-3</v>
      </c>
      <c r="U16">
        <f t="shared" ref="U16:U18" si="20">U10</f>
        <v>71.281381462999974</v>
      </c>
      <c r="V16">
        <f t="shared" ref="V16:X16" si="21">V4</f>
        <v>1814</v>
      </c>
      <c r="W16">
        <f t="shared" si="21"/>
        <v>15711</v>
      </c>
      <c r="X16">
        <f t="shared" si="21"/>
        <v>442086.07244513492</v>
      </c>
      <c r="AF16">
        <f t="shared" si="12"/>
        <v>-0.7192982456140351</v>
      </c>
      <c r="AG16">
        <f t="shared" si="13"/>
        <v>-4.4298245614035068</v>
      </c>
      <c r="AH16">
        <f t="shared" si="14"/>
        <v>-2097.7370036151051</v>
      </c>
      <c r="AI16">
        <f t="shared" si="15"/>
        <v>1508.898546459988</v>
      </c>
      <c r="AJ16">
        <f t="shared" si="16"/>
        <v>9292.6069019791903</v>
      </c>
    </row>
    <row r="17" spans="1:36" x14ac:dyDescent="0.25">
      <c r="A17">
        <v>3</v>
      </c>
      <c r="B17">
        <v>2.1919556E-2</v>
      </c>
      <c r="C17">
        <v>59.439274577383884</v>
      </c>
      <c r="D17">
        <v>35</v>
      </c>
      <c r="E17">
        <f t="shared" si="0"/>
        <v>6.5758667999999992E-2</v>
      </c>
      <c r="F17">
        <f t="shared" si="1"/>
        <v>0.76718445999999996</v>
      </c>
      <c r="G17">
        <f t="shared" si="2"/>
        <v>1.3028825076983424</v>
      </c>
      <c r="H17">
        <f t="shared" si="3"/>
        <v>105</v>
      </c>
      <c r="I17">
        <f t="shared" si="4"/>
        <v>178.31782373215165</v>
      </c>
      <c r="J17">
        <f t="shared" si="5"/>
        <v>2080.374610208436</v>
      </c>
      <c r="K17">
        <f t="shared" si="6"/>
        <v>9</v>
      </c>
      <c r="L17">
        <f t="shared" si="7"/>
        <v>1225</v>
      </c>
      <c r="M17">
        <f t="shared" si="8"/>
        <v>3533.0273622856339</v>
      </c>
      <c r="N17">
        <f t="shared" si="9"/>
        <v>0.10048153770141566</v>
      </c>
      <c r="O17">
        <f t="shared" si="10"/>
        <v>-7.8561981701415651E-2</v>
      </c>
      <c r="P17">
        <f t="shared" si="17"/>
        <v>0.33825568076405665</v>
      </c>
      <c r="Q17">
        <f t="shared" si="11"/>
        <v>6.1719849688535678E-3</v>
      </c>
      <c r="R17">
        <f t="shared" si="18"/>
        <v>0.1144169055691554</v>
      </c>
      <c r="U17">
        <f t="shared" si="20"/>
        <v>704.59648192200007</v>
      </c>
      <c r="V17">
        <f t="shared" ref="V17:X17" si="22">V5</f>
        <v>15711</v>
      </c>
      <c r="W17">
        <f t="shared" si="22"/>
        <v>159607</v>
      </c>
      <c r="X17">
        <f t="shared" si="22"/>
        <v>3852513.8582475819</v>
      </c>
      <c r="AF17">
        <f t="shared" si="12"/>
        <v>-0.7192982456140351</v>
      </c>
      <c r="AG17">
        <f t="shared" si="13"/>
        <v>-1.4298245614035068</v>
      </c>
      <c r="AH17">
        <f t="shared" si="14"/>
        <v>-2126.4621686191267</v>
      </c>
      <c r="AI17">
        <f t="shared" si="15"/>
        <v>1529.5605072523542</v>
      </c>
      <c r="AJ17">
        <f t="shared" si="16"/>
        <v>3040.4678375869926</v>
      </c>
    </row>
    <row r="18" spans="1:36" x14ac:dyDescent="0.25">
      <c r="A18">
        <v>4</v>
      </c>
      <c r="B18">
        <v>-2.0200513E-2</v>
      </c>
      <c r="C18">
        <v>57.848049707695743</v>
      </c>
      <c r="D18">
        <v>42</v>
      </c>
      <c r="E18">
        <f t="shared" si="0"/>
        <v>-8.0802051999999999E-2</v>
      </c>
      <c r="F18">
        <f t="shared" si="1"/>
        <v>-0.84842154599999997</v>
      </c>
      <c r="G18">
        <f t="shared" si="2"/>
        <v>-1.1685602801449539</v>
      </c>
      <c r="H18">
        <f t="shared" si="3"/>
        <v>168</v>
      </c>
      <c r="I18">
        <f t="shared" si="4"/>
        <v>231.39219883078297</v>
      </c>
      <c r="J18">
        <f t="shared" si="5"/>
        <v>2429.6180877232214</v>
      </c>
      <c r="K18">
        <f t="shared" si="6"/>
        <v>16</v>
      </c>
      <c r="L18">
        <f t="shared" si="7"/>
        <v>1764</v>
      </c>
      <c r="M18">
        <f t="shared" si="8"/>
        <v>3346.3968549840374</v>
      </c>
      <c r="N18">
        <f t="shared" si="9"/>
        <v>0.20157607024984647</v>
      </c>
      <c r="O18">
        <f t="shared" si="10"/>
        <v>-0.22177658324984648</v>
      </c>
      <c r="P18">
        <f t="shared" si="17"/>
        <v>-0.14321460154843083</v>
      </c>
      <c r="Q18">
        <f t="shared" si="11"/>
        <v>4.9184852877976082E-2</v>
      </c>
      <c r="R18">
        <f t="shared" si="18"/>
        <v>2.0510422096675807E-2</v>
      </c>
      <c r="U18">
        <f t="shared" si="20"/>
        <v>19497.299183047126</v>
      </c>
      <c r="V18">
        <f t="shared" ref="V18:X18" si="23">V6</f>
        <v>442086.07244513492</v>
      </c>
      <c r="W18">
        <f t="shared" si="23"/>
        <v>3852513.8582475819</v>
      </c>
      <c r="X18">
        <f t="shared" si="23"/>
        <v>446806442.88509828</v>
      </c>
      <c r="AF18">
        <f t="shared" si="12"/>
        <v>0.2807017543859649</v>
      </c>
      <c r="AG18">
        <f t="shared" si="13"/>
        <v>5.5701754385964932</v>
      </c>
      <c r="AH18">
        <f t="shared" si="14"/>
        <v>-2149.5328093334524</v>
      </c>
      <c r="AI18">
        <f t="shared" si="15"/>
        <v>-603.37763069009191</v>
      </c>
      <c r="AJ18">
        <f t="shared" si="16"/>
        <v>-11973.274859006515</v>
      </c>
    </row>
    <row r="19" spans="1:36" x14ac:dyDescent="0.25">
      <c r="A19">
        <v>4</v>
      </c>
      <c r="B19">
        <v>0.332292739</v>
      </c>
      <c r="C19">
        <v>53.358207855732687</v>
      </c>
      <c r="D19">
        <v>40</v>
      </c>
      <c r="E19">
        <f t="shared" si="0"/>
        <v>1.329170956</v>
      </c>
      <c r="F19">
        <f t="shared" si="1"/>
        <v>13.291709560000001</v>
      </c>
      <c r="G19">
        <f t="shared" si="2"/>
        <v>17.73054503651273</v>
      </c>
      <c r="H19">
        <f t="shared" si="3"/>
        <v>160</v>
      </c>
      <c r="I19">
        <f t="shared" si="4"/>
        <v>213.43283142293075</v>
      </c>
      <c r="J19">
        <f t="shared" si="5"/>
        <v>2134.3283142293076</v>
      </c>
      <c r="K19">
        <f t="shared" si="6"/>
        <v>16</v>
      </c>
      <c r="L19">
        <f t="shared" si="7"/>
        <v>1600</v>
      </c>
      <c r="M19">
        <f t="shared" si="8"/>
        <v>2847.0983455755736</v>
      </c>
      <c r="N19">
        <f t="shared" si="9"/>
        <v>0.1795126441387431</v>
      </c>
      <c r="O19">
        <f t="shared" si="10"/>
        <v>0.1527800948612569</v>
      </c>
      <c r="P19">
        <f t="shared" si="17"/>
        <v>0.37455667811110338</v>
      </c>
      <c r="Q19">
        <f t="shared" si="11"/>
        <v>2.3341757385814659E-2</v>
      </c>
      <c r="R19">
        <f t="shared" si="18"/>
        <v>0.14029270511762471</v>
      </c>
      <c r="AF19">
        <f t="shared" si="12"/>
        <v>0.2807017543859649</v>
      </c>
      <c r="AG19">
        <f t="shared" si="13"/>
        <v>3.5701754385964932</v>
      </c>
      <c r="AH19">
        <f t="shared" si="14"/>
        <v>-2175.9566594439202</v>
      </c>
      <c r="AI19">
        <f t="shared" si="15"/>
        <v>-610.79485177373192</v>
      </c>
      <c r="AJ19">
        <f t="shared" si="16"/>
        <v>-7768.5470209971581</v>
      </c>
    </row>
    <row r="20" spans="1:36" x14ac:dyDescent="0.25">
      <c r="A20">
        <v>0</v>
      </c>
      <c r="B20">
        <v>-0.15216976199999999</v>
      </c>
      <c r="C20">
        <v>367.43610455182056</v>
      </c>
      <c r="D20">
        <v>28</v>
      </c>
      <c r="E20">
        <f t="shared" si="0"/>
        <v>0</v>
      </c>
      <c r="F20">
        <f t="shared" si="1"/>
        <v>-4.2607533359999996</v>
      </c>
      <c r="G20">
        <f t="shared" si="2"/>
        <v>-55.912664579857648</v>
      </c>
      <c r="H20">
        <f t="shared" si="3"/>
        <v>0</v>
      </c>
      <c r="I20">
        <f t="shared" si="4"/>
        <v>0</v>
      </c>
      <c r="J20">
        <f t="shared" si="5"/>
        <v>10288.210927450975</v>
      </c>
      <c r="K20">
        <f t="shared" si="6"/>
        <v>0</v>
      </c>
      <c r="L20">
        <f t="shared" si="7"/>
        <v>784</v>
      </c>
      <c r="M20">
        <f t="shared" si="8"/>
        <v>135009.29092821642</v>
      </c>
      <c r="N20">
        <f t="shared" si="9"/>
        <v>-4.4431664031728373E-2</v>
      </c>
      <c r="O20">
        <f t="shared" si="10"/>
        <v>-0.10773809796827161</v>
      </c>
      <c r="P20">
        <f t="shared" si="17"/>
        <v>-0.26051819282952848</v>
      </c>
      <c r="Q20">
        <f t="shared" si="11"/>
        <v>1.1607497753820891E-2</v>
      </c>
      <c r="R20">
        <f t="shared" si="18"/>
        <v>6.7869728795163384E-2</v>
      </c>
      <c r="T20" t="s">
        <v>303</v>
      </c>
      <c r="Z20" t="s">
        <v>308</v>
      </c>
      <c r="AA20">
        <f>MDETERM(U21:X24)</f>
        <v>1706075927902136.3</v>
      </c>
      <c r="AF20">
        <f t="shared" si="12"/>
        <v>-3.7192982456140351</v>
      </c>
      <c r="AG20">
        <f t="shared" si="13"/>
        <v>-8.4298245614035068</v>
      </c>
      <c r="AH20">
        <f t="shared" si="14"/>
        <v>-1884.3113056286973</v>
      </c>
      <c r="AI20">
        <f t="shared" si="15"/>
        <v>7008.315733215506</v>
      </c>
      <c r="AJ20">
        <f t="shared" si="16"/>
        <v>15884.413725519102</v>
      </c>
    </row>
    <row r="21" spans="1:36" x14ac:dyDescent="0.25">
      <c r="A21">
        <v>0</v>
      </c>
      <c r="B21">
        <v>-0.23053549100000001</v>
      </c>
      <c r="C21">
        <v>346.40707944379244</v>
      </c>
      <c r="D21">
        <v>33</v>
      </c>
      <c r="E21">
        <f t="shared" si="0"/>
        <v>0</v>
      </c>
      <c r="F21">
        <f t="shared" si="1"/>
        <v>-7.6076712030000007</v>
      </c>
      <c r="G21">
        <f t="shared" si="2"/>
        <v>-79.859126145450702</v>
      </c>
      <c r="H21">
        <f t="shared" si="3"/>
        <v>0</v>
      </c>
      <c r="I21">
        <f t="shared" si="4"/>
        <v>0</v>
      </c>
      <c r="J21">
        <f t="shared" si="5"/>
        <v>11431.43362164515</v>
      </c>
      <c r="K21">
        <f t="shared" si="6"/>
        <v>0</v>
      </c>
      <c r="L21">
        <f t="shared" si="7"/>
        <v>1089</v>
      </c>
      <c r="M21">
        <f t="shared" si="8"/>
        <v>119997.86468877793</v>
      </c>
      <c r="N21">
        <f t="shared" si="9"/>
        <v>1.0260956621898193E-2</v>
      </c>
      <c r="O21">
        <f t="shared" si="10"/>
        <v>-0.2407964476218982</v>
      </c>
      <c r="P21">
        <f t="shared" si="17"/>
        <v>-0.13305834965362659</v>
      </c>
      <c r="Q21">
        <f t="shared" si="11"/>
        <v>5.798292918732556E-2</v>
      </c>
      <c r="R21">
        <f t="shared" si="18"/>
        <v>1.7704524412546749E-2</v>
      </c>
      <c r="U21">
        <f>U3</f>
        <v>114</v>
      </c>
      <c r="V21">
        <f>U9</f>
        <v>16.743170428999996</v>
      </c>
      <c r="W21">
        <f t="shared" ref="W21:X21" si="24">W3</f>
        <v>4153</v>
      </c>
      <c r="X21">
        <f t="shared" si="24"/>
        <v>111809.66762780648</v>
      </c>
      <c r="AF21">
        <f t="shared" si="12"/>
        <v>-3.7192982456140351</v>
      </c>
      <c r="AG21">
        <f t="shared" si="13"/>
        <v>-3.4298245614035068</v>
      </c>
      <c r="AH21">
        <f t="shared" si="14"/>
        <v>-1924.968573503691</v>
      </c>
      <c r="AI21">
        <f t="shared" si="15"/>
        <v>7159.5322382944296</v>
      </c>
      <c r="AJ21">
        <f t="shared" si="16"/>
        <v>6602.304493332831</v>
      </c>
    </row>
    <row r="22" spans="1:36" x14ac:dyDescent="0.25">
      <c r="A22">
        <v>0</v>
      </c>
      <c r="B22">
        <v>0.61698974799999995</v>
      </c>
      <c r="C22">
        <v>315.43908865205083</v>
      </c>
      <c r="D22">
        <v>35</v>
      </c>
      <c r="E22">
        <f t="shared" si="0"/>
        <v>0</v>
      </c>
      <c r="F22">
        <f t="shared" si="1"/>
        <v>21.594641179999996</v>
      </c>
      <c r="G22">
        <f t="shared" si="2"/>
        <v>194.62268381677848</v>
      </c>
      <c r="H22">
        <f t="shared" si="3"/>
        <v>0</v>
      </c>
      <c r="I22">
        <f t="shared" si="4"/>
        <v>0</v>
      </c>
      <c r="J22">
        <f t="shared" si="5"/>
        <v>11040.36810282178</v>
      </c>
      <c r="K22">
        <f t="shared" si="6"/>
        <v>0</v>
      </c>
      <c r="L22">
        <f t="shared" si="7"/>
        <v>1225</v>
      </c>
      <c r="M22">
        <f t="shared" si="8"/>
        <v>99501.818649636378</v>
      </c>
      <c r="N22">
        <f t="shared" si="9"/>
        <v>3.1812149330499612E-2</v>
      </c>
      <c r="O22">
        <f t="shared" si="10"/>
        <v>0.58517759866950037</v>
      </c>
      <c r="P22">
        <f t="shared" si="17"/>
        <v>0.82597404629139859</v>
      </c>
      <c r="Q22">
        <f t="shared" si="11"/>
        <v>0.34243282198460284</v>
      </c>
      <c r="R22">
        <f t="shared" si="18"/>
        <v>0.68223312514698542</v>
      </c>
      <c r="U22">
        <f t="shared" ref="U22:U24" si="25">U4</f>
        <v>424</v>
      </c>
      <c r="V22">
        <f>U10</f>
        <v>71.281381462999974</v>
      </c>
      <c r="W22">
        <f t="shared" ref="W22:X22" si="26">W4</f>
        <v>15711</v>
      </c>
      <c r="X22">
        <f t="shared" si="26"/>
        <v>442086.07244513492</v>
      </c>
      <c r="AF22">
        <f t="shared" si="12"/>
        <v>-3.7192982456140351</v>
      </c>
      <c r="AG22">
        <f t="shared" si="13"/>
        <v>-1.4298245614035068</v>
      </c>
      <c r="AH22">
        <f t="shared" si="14"/>
        <v>-1976.1993913849451</v>
      </c>
      <c r="AI22">
        <f t="shared" si="15"/>
        <v>7350.0749293615499</v>
      </c>
      <c r="AJ22">
        <f t="shared" si="16"/>
        <v>2825.6184280328562</v>
      </c>
    </row>
    <row r="23" spans="1:36" x14ac:dyDescent="0.25">
      <c r="A23">
        <v>0</v>
      </c>
      <c r="B23">
        <v>0.226056073</v>
      </c>
      <c r="C23">
        <v>289.29380637377</v>
      </c>
      <c r="D23">
        <v>42</v>
      </c>
      <c r="E23">
        <f t="shared" si="0"/>
        <v>0</v>
      </c>
      <c r="F23">
        <f t="shared" si="1"/>
        <v>9.4943550660000007</v>
      </c>
      <c r="G23">
        <f t="shared" si="2"/>
        <v>65.396621812076816</v>
      </c>
      <c r="H23">
        <f t="shared" si="3"/>
        <v>0</v>
      </c>
      <c r="I23">
        <f t="shared" si="4"/>
        <v>0</v>
      </c>
      <c r="J23">
        <f t="shared" si="5"/>
        <v>12150.33986769834</v>
      </c>
      <c r="K23">
        <f t="shared" si="6"/>
        <v>0</v>
      </c>
      <c r="L23">
        <f t="shared" si="7"/>
        <v>1764</v>
      </c>
      <c r="M23">
        <f t="shared" si="8"/>
        <v>83690.906406224327</v>
      </c>
      <c r="N23">
        <f t="shared" si="9"/>
        <v>0.10842942380092821</v>
      </c>
      <c r="O23">
        <f t="shared" si="10"/>
        <v>0.11762664919907179</v>
      </c>
      <c r="P23">
        <f t="shared" si="17"/>
        <v>-0.46755094947042858</v>
      </c>
      <c r="Q23">
        <f t="shared" si="11"/>
        <v>1.3836028601801496E-2</v>
      </c>
      <c r="R23">
        <f t="shared" si="18"/>
        <v>0.21860389035069927</v>
      </c>
      <c r="U23">
        <f t="shared" si="25"/>
        <v>4153</v>
      </c>
      <c r="V23">
        <f>U11</f>
        <v>704.59648192200007</v>
      </c>
      <c r="W23">
        <f t="shared" ref="W23:X23" si="27">W5</f>
        <v>159607</v>
      </c>
      <c r="X23">
        <f t="shared" si="27"/>
        <v>3852513.8582475819</v>
      </c>
      <c r="AF23">
        <f t="shared" si="12"/>
        <v>-3.7192982456140351</v>
      </c>
      <c r="AG23">
        <f t="shared" si="13"/>
        <v>5.5701754385964932</v>
      </c>
      <c r="AH23">
        <f t="shared" si="14"/>
        <v>-2023.3680714439172</v>
      </c>
      <c r="AI23">
        <f t="shared" si="15"/>
        <v>7525.5093183528152</v>
      </c>
      <c r="AJ23">
        <f t="shared" si="16"/>
        <v>-11270.515134797262</v>
      </c>
    </row>
    <row r="24" spans="1:36" x14ac:dyDescent="0.25">
      <c r="A24">
        <v>0</v>
      </c>
      <c r="B24">
        <v>0.27038187699999999</v>
      </c>
      <c r="C24">
        <v>263.82088683052115</v>
      </c>
      <c r="D24">
        <v>39</v>
      </c>
      <c r="E24">
        <f t="shared" si="0"/>
        <v>0</v>
      </c>
      <c r="F24">
        <f t="shared" si="1"/>
        <v>10.544893202999999</v>
      </c>
      <c r="G24">
        <f t="shared" si="2"/>
        <v>71.332386573040893</v>
      </c>
      <c r="H24">
        <f t="shared" si="3"/>
        <v>0</v>
      </c>
      <c r="I24">
        <f t="shared" si="4"/>
        <v>0</v>
      </c>
      <c r="J24">
        <f t="shared" si="5"/>
        <v>10289.014586390325</v>
      </c>
      <c r="K24">
        <f t="shared" si="6"/>
        <v>0</v>
      </c>
      <c r="L24">
        <f t="shared" si="7"/>
        <v>1521</v>
      </c>
      <c r="M24">
        <f t="shared" si="8"/>
        <v>69601.460328042653</v>
      </c>
      <c r="N24">
        <f t="shared" si="9"/>
        <v>7.5063588173692686E-2</v>
      </c>
      <c r="O24">
        <f t="shared" si="10"/>
        <v>0.19531828882630731</v>
      </c>
      <c r="P24">
        <f t="shared" si="17"/>
        <v>7.769163962723552E-2</v>
      </c>
      <c r="Q24">
        <f t="shared" si="11"/>
        <v>3.8149233950036804E-2</v>
      </c>
      <c r="R24">
        <f t="shared" si="18"/>
        <v>6.0359908679682326E-3</v>
      </c>
      <c r="U24">
        <f t="shared" si="25"/>
        <v>111809.66762780648</v>
      </c>
      <c r="V24">
        <f>U12</f>
        <v>19497.299183047126</v>
      </c>
      <c r="W24">
        <f t="shared" ref="W24:X24" si="28">W6</f>
        <v>3852513.8582475819</v>
      </c>
      <c r="X24">
        <f t="shared" si="28"/>
        <v>446806442.88509828</v>
      </c>
      <c r="AF24">
        <f t="shared" si="12"/>
        <v>-3.7192982456140351</v>
      </c>
      <c r="AG24">
        <f t="shared" si="13"/>
        <v>2.5701754385964932</v>
      </c>
      <c r="AH24">
        <f t="shared" si="14"/>
        <v>-2070.5976369166706</v>
      </c>
      <c r="AI24">
        <f t="shared" si="15"/>
        <v>7701.1701583567401</v>
      </c>
      <c r="AJ24">
        <f t="shared" si="16"/>
        <v>-5321.7991896191661</v>
      </c>
    </row>
    <row r="25" spans="1:36" x14ac:dyDescent="0.25">
      <c r="A25">
        <v>0</v>
      </c>
      <c r="B25">
        <v>-0.168627007</v>
      </c>
      <c r="C25">
        <v>243.44726423455023</v>
      </c>
      <c r="D25">
        <v>38</v>
      </c>
      <c r="E25">
        <f t="shared" si="0"/>
        <v>0</v>
      </c>
      <c r="F25">
        <f t="shared" si="1"/>
        <v>-6.4078262659999998</v>
      </c>
      <c r="G25">
        <f t="shared" si="2"/>
        <v>-41.051783530210351</v>
      </c>
      <c r="H25">
        <f t="shared" si="3"/>
        <v>0</v>
      </c>
      <c r="I25">
        <f t="shared" si="4"/>
        <v>0</v>
      </c>
      <c r="J25">
        <f t="shared" si="5"/>
        <v>9250.9960409129089</v>
      </c>
      <c r="K25">
        <f t="shared" si="6"/>
        <v>0</v>
      </c>
      <c r="L25">
        <f t="shared" si="7"/>
        <v>1444</v>
      </c>
      <c r="M25">
        <f t="shared" si="8"/>
        <v>59266.570463286924</v>
      </c>
      <c r="N25">
        <f t="shared" si="9"/>
        <v>6.3769983010051101E-2</v>
      </c>
      <c r="O25">
        <f t="shared" si="10"/>
        <v>-0.2323969900100511</v>
      </c>
      <c r="P25">
        <f t="shared" si="17"/>
        <v>-0.4277152788363584</v>
      </c>
      <c r="Q25">
        <f t="shared" si="11"/>
        <v>5.4008360965731791E-2</v>
      </c>
      <c r="R25">
        <f t="shared" si="18"/>
        <v>0.18294035975006381</v>
      </c>
      <c r="AF25">
        <f t="shared" si="12"/>
        <v>-3.7192982456140351</v>
      </c>
      <c r="AG25">
        <f t="shared" si="13"/>
        <v>1.5701754385964932</v>
      </c>
      <c r="AH25">
        <f t="shared" si="14"/>
        <v>-2113.477755566083</v>
      </c>
      <c r="AI25">
        <f t="shared" si="15"/>
        <v>7860.6541084212213</v>
      </c>
      <c r="AJ25">
        <f t="shared" si="16"/>
        <v>-3318.5308618099066</v>
      </c>
    </row>
    <row r="26" spans="1:36" x14ac:dyDescent="0.25">
      <c r="A26">
        <v>3</v>
      </c>
      <c r="B26">
        <v>-3.7640614000000003E-2</v>
      </c>
      <c r="C26">
        <v>857.97024986762813</v>
      </c>
      <c r="D26">
        <v>30</v>
      </c>
      <c r="E26">
        <f t="shared" si="0"/>
        <v>-0.11292184200000001</v>
      </c>
      <c r="F26">
        <f t="shared" si="1"/>
        <v>-1.1292184200000002</v>
      </c>
      <c r="G26">
        <f t="shared" si="2"/>
        <v>-32.294526998750946</v>
      </c>
      <c r="H26">
        <f t="shared" si="3"/>
        <v>90</v>
      </c>
      <c r="I26">
        <f t="shared" si="4"/>
        <v>2573.9107496028846</v>
      </c>
      <c r="J26">
        <f t="shared" si="5"/>
        <v>25739.107496028842</v>
      </c>
      <c r="K26">
        <f t="shared" si="6"/>
        <v>9</v>
      </c>
      <c r="L26">
        <f t="shared" si="7"/>
        <v>900</v>
      </c>
      <c r="M26">
        <f t="shared" si="8"/>
        <v>736112.94965792028</v>
      </c>
      <c r="N26">
        <f t="shared" si="9"/>
        <v>5.7020919674560078E-2</v>
      </c>
      <c r="O26">
        <f t="shared" si="10"/>
        <v>-9.466153367456008E-2</v>
      </c>
      <c r="P26">
        <f t="shared" si="17"/>
        <v>0.137735456335491</v>
      </c>
      <c r="Q26">
        <f t="shared" si="11"/>
        <v>8.9608059576198728E-3</v>
      </c>
      <c r="R26">
        <f t="shared" si="18"/>
        <v>1.8971055931945948E-2</v>
      </c>
      <c r="T26" t="s">
        <v>304</v>
      </c>
      <c r="Z26" t="s">
        <v>309</v>
      </c>
      <c r="AA26">
        <f>MDETERM(U27:X30)</f>
        <v>777928362187530.63</v>
      </c>
      <c r="AF26">
        <f t="shared" si="12"/>
        <v>-0.7192982456140351</v>
      </c>
      <c r="AG26">
        <f t="shared" si="13"/>
        <v>-6.4298245614035068</v>
      </c>
      <c r="AH26">
        <f t="shared" si="14"/>
        <v>-1522.1798002139515</v>
      </c>
      <c r="AI26">
        <f t="shared" si="15"/>
        <v>1094.9012598030176</v>
      </c>
      <c r="AJ26">
        <f t="shared" si="16"/>
        <v>9787.3490662879485</v>
      </c>
    </row>
    <row r="27" spans="1:36" x14ac:dyDescent="0.25">
      <c r="A27">
        <v>3</v>
      </c>
      <c r="B27">
        <v>2.9430000000000001E-2</v>
      </c>
      <c r="C27">
        <v>950.18675502193423</v>
      </c>
      <c r="D27">
        <v>36</v>
      </c>
      <c r="E27">
        <f t="shared" si="0"/>
        <v>8.8290000000000007E-2</v>
      </c>
      <c r="F27">
        <f t="shared" si="1"/>
        <v>1.05948</v>
      </c>
      <c r="G27">
        <f t="shared" si="2"/>
        <v>27.963996200295526</v>
      </c>
      <c r="H27">
        <f t="shared" si="3"/>
        <v>108</v>
      </c>
      <c r="I27">
        <f t="shared" si="4"/>
        <v>2850.5602650658029</v>
      </c>
      <c r="J27">
        <f t="shared" si="5"/>
        <v>34206.723180789631</v>
      </c>
      <c r="K27">
        <f t="shared" si="6"/>
        <v>9</v>
      </c>
      <c r="L27">
        <f t="shared" si="7"/>
        <v>1296</v>
      </c>
      <c r="M27">
        <f t="shared" si="8"/>
        <v>902854.86941911327</v>
      </c>
      <c r="N27">
        <f t="shared" si="9"/>
        <v>0.12434879808912061</v>
      </c>
      <c r="O27">
        <f t="shared" si="10"/>
        <v>-9.4918798089120612E-2</v>
      </c>
      <c r="P27">
        <f t="shared" si="17"/>
        <v>-2.5726441456053184E-4</v>
      </c>
      <c r="Q27">
        <f t="shared" si="11"/>
        <v>9.0095782306832475E-3</v>
      </c>
      <c r="R27">
        <f t="shared" si="18"/>
        <v>6.6184978999173187E-8</v>
      </c>
      <c r="U27">
        <f>U3</f>
        <v>114</v>
      </c>
      <c r="V27">
        <f t="shared" ref="V27:X30" si="29">V3</f>
        <v>424</v>
      </c>
      <c r="W27">
        <f>U9</f>
        <v>16.743170428999996</v>
      </c>
      <c r="X27">
        <f t="shared" si="29"/>
        <v>111809.66762780648</v>
      </c>
      <c r="AF27">
        <f t="shared" si="12"/>
        <v>-0.7192982456140351</v>
      </c>
      <c r="AG27">
        <f t="shared" si="13"/>
        <v>-0.42982456140350678</v>
      </c>
      <c r="AH27">
        <f t="shared" si="14"/>
        <v>-1446.8764039509113</v>
      </c>
      <c r="AI27">
        <f t="shared" si="15"/>
        <v>1040.7356589822343</v>
      </c>
      <c r="AJ27">
        <f t="shared" si="16"/>
        <v>621.9030157332835</v>
      </c>
    </row>
    <row r="28" spans="1:36" x14ac:dyDescent="0.25">
      <c r="A28">
        <v>4</v>
      </c>
      <c r="B28">
        <v>8.6760000000000004E-2</v>
      </c>
      <c r="C28">
        <v>847.68959845764118</v>
      </c>
      <c r="D28">
        <v>34</v>
      </c>
      <c r="E28">
        <f t="shared" si="0"/>
        <v>0.34704000000000002</v>
      </c>
      <c r="F28">
        <f t="shared" si="1"/>
        <v>2.94984</v>
      </c>
      <c r="G28">
        <f t="shared" si="2"/>
        <v>73.545549562184945</v>
      </c>
      <c r="H28">
        <f t="shared" si="3"/>
        <v>136</v>
      </c>
      <c r="I28">
        <f t="shared" si="4"/>
        <v>3390.7583938305647</v>
      </c>
      <c r="J28">
        <f t="shared" si="5"/>
        <v>28821.446347559799</v>
      </c>
      <c r="K28">
        <f t="shared" si="6"/>
        <v>16</v>
      </c>
      <c r="L28">
        <f t="shared" si="7"/>
        <v>1156</v>
      </c>
      <c r="M28">
        <f t="shared" si="8"/>
        <v>718577.65533327695</v>
      </c>
      <c r="N28">
        <f t="shared" si="9"/>
        <v>0.12499207545705003</v>
      </c>
      <c r="O28">
        <f t="shared" si="10"/>
        <v>-3.8232075457050027E-2</v>
      </c>
      <c r="P28">
        <f t="shared" si="17"/>
        <v>5.6686722632070585E-2</v>
      </c>
      <c r="Q28">
        <f t="shared" si="11"/>
        <v>1.4616915937535671E-3</v>
      </c>
      <c r="R28">
        <f t="shared" si="18"/>
        <v>3.2133845227653034E-3</v>
      </c>
      <c r="U28">
        <f t="shared" ref="U28" si="30">U4</f>
        <v>424</v>
      </c>
      <c r="V28">
        <f t="shared" si="29"/>
        <v>1814</v>
      </c>
      <c r="W28">
        <f t="shared" ref="W28:W30" si="31">U10</f>
        <v>71.281381462999974</v>
      </c>
      <c r="X28">
        <f t="shared" si="29"/>
        <v>442086.07244513492</v>
      </c>
      <c r="AF28">
        <f t="shared" si="12"/>
        <v>0.2807017543859649</v>
      </c>
      <c r="AG28">
        <f t="shared" si="13"/>
        <v>-2.4298245614035068</v>
      </c>
      <c r="AH28">
        <f t="shared" si="14"/>
        <v>-1565.6305987618434</v>
      </c>
      <c r="AI28">
        <f t="shared" si="15"/>
        <v>-439.47525579279812</v>
      </c>
      <c r="AJ28">
        <f t="shared" si="16"/>
        <v>3804.2076829564057</v>
      </c>
    </row>
    <row r="29" spans="1:36" x14ac:dyDescent="0.25">
      <c r="A29">
        <v>3</v>
      </c>
      <c r="B29">
        <v>0.13183</v>
      </c>
      <c r="C29">
        <v>764.9889946096248</v>
      </c>
      <c r="D29">
        <v>41</v>
      </c>
      <c r="E29">
        <f t="shared" si="0"/>
        <v>0.39549000000000001</v>
      </c>
      <c r="F29">
        <f t="shared" si="1"/>
        <v>5.40503</v>
      </c>
      <c r="G29">
        <f t="shared" si="2"/>
        <v>100.84849915938683</v>
      </c>
      <c r="H29">
        <f t="shared" si="3"/>
        <v>123</v>
      </c>
      <c r="I29">
        <f t="shared" si="4"/>
        <v>2294.9669838288746</v>
      </c>
      <c r="J29">
        <f t="shared" si="5"/>
        <v>31364.548778994616</v>
      </c>
      <c r="K29">
        <f t="shared" si="6"/>
        <v>9</v>
      </c>
      <c r="L29">
        <f t="shared" si="7"/>
        <v>1681</v>
      </c>
      <c r="M29">
        <f t="shared" si="8"/>
        <v>585208.16187384457</v>
      </c>
      <c r="N29">
        <f t="shared" si="9"/>
        <v>0.17666979296645272</v>
      </c>
      <c r="O29">
        <f t="shared" si="10"/>
        <v>-4.4839792966452713E-2</v>
      </c>
      <c r="P29">
        <f t="shared" si="17"/>
        <v>-6.6077175094026858E-3</v>
      </c>
      <c r="Q29">
        <f t="shared" si="11"/>
        <v>2.0106070332743422E-3</v>
      </c>
      <c r="R29">
        <f t="shared" si="18"/>
        <v>4.3661930684066835E-5</v>
      </c>
      <c r="U29">
        <f t="shared" ref="U29" si="32">U5</f>
        <v>4153</v>
      </c>
      <c r="V29">
        <f t="shared" si="29"/>
        <v>15711</v>
      </c>
      <c r="W29">
        <f t="shared" si="31"/>
        <v>704.59648192200007</v>
      </c>
      <c r="X29">
        <f t="shared" si="29"/>
        <v>3852513.8582475819</v>
      </c>
      <c r="AF29">
        <f t="shared" si="12"/>
        <v>-0.7192982456140351</v>
      </c>
      <c r="AG29">
        <f t="shared" si="13"/>
        <v>4.5701754385964932</v>
      </c>
      <c r="AH29">
        <f t="shared" si="14"/>
        <v>-1666.1224594139724</v>
      </c>
      <c r="AI29">
        <f t="shared" si="15"/>
        <v>1198.4389620346117</v>
      </c>
      <c r="AJ29">
        <f t="shared" si="16"/>
        <v>-7614.4719417077195</v>
      </c>
    </row>
    <row r="30" spans="1:36" x14ac:dyDescent="0.25">
      <c r="A30">
        <v>3</v>
      </c>
      <c r="B30">
        <v>6.4154566999999996E-2</v>
      </c>
      <c r="C30">
        <v>693.12946302432101</v>
      </c>
      <c r="D30">
        <v>39</v>
      </c>
      <c r="E30">
        <f t="shared" si="0"/>
        <v>0.19246370099999999</v>
      </c>
      <c r="F30">
        <f t="shared" si="1"/>
        <v>2.5020281129999997</v>
      </c>
      <c r="G30">
        <f t="shared" si="2"/>
        <v>44.467420575267823</v>
      </c>
      <c r="H30">
        <f t="shared" si="3"/>
        <v>117</v>
      </c>
      <c r="I30">
        <f t="shared" si="4"/>
        <v>2079.388389072963</v>
      </c>
      <c r="J30">
        <f t="shared" si="5"/>
        <v>27032.049057948519</v>
      </c>
      <c r="K30">
        <f t="shared" si="6"/>
        <v>9</v>
      </c>
      <c r="L30">
        <f t="shared" si="7"/>
        <v>1521</v>
      </c>
      <c r="M30">
        <f t="shared" si="8"/>
        <v>480428.45251238358</v>
      </c>
      <c r="N30">
        <f t="shared" si="9"/>
        <v>0.15363312616846453</v>
      </c>
      <c r="O30">
        <f t="shared" si="10"/>
        <v>-8.9478559168464533E-2</v>
      </c>
      <c r="P30">
        <f t="shared" si="17"/>
        <v>-4.463876620201182E-2</v>
      </c>
      <c r="Q30">
        <f t="shared" si="11"/>
        <v>8.0064125508644089E-3</v>
      </c>
      <c r="R30">
        <f t="shared" si="18"/>
        <v>1.9926194480378726E-3</v>
      </c>
      <c r="U30">
        <f t="shared" ref="U30" si="33">U6</f>
        <v>111809.66762780648</v>
      </c>
      <c r="V30">
        <f t="shared" si="29"/>
        <v>442086.07244513492</v>
      </c>
      <c r="W30">
        <f t="shared" si="31"/>
        <v>19497.299183047126</v>
      </c>
      <c r="X30">
        <f t="shared" si="29"/>
        <v>446806442.88509828</v>
      </c>
      <c r="AF30">
        <f t="shared" si="12"/>
        <v>-0.7192982456140351</v>
      </c>
      <c r="AG30">
        <f t="shared" si="13"/>
        <v>2.5701754385964932</v>
      </c>
      <c r="AH30">
        <f t="shared" si="14"/>
        <v>-1757.1328238661031</v>
      </c>
      <c r="AI30">
        <f t="shared" si="15"/>
        <v>1263.9025575177234</v>
      </c>
      <c r="AJ30">
        <f t="shared" si="16"/>
        <v>-4516.1396262523558</v>
      </c>
    </row>
    <row r="31" spans="1:36" x14ac:dyDescent="0.25">
      <c r="A31">
        <v>3</v>
      </c>
      <c r="B31">
        <v>0.12961</v>
      </c>
      <c r="C31">
        <v>641.49697792979794</v>
      </c>
      <c r="D31">
        <v>37</v>
      </c>
      <c r="E31">
        <f t="shared" si="0"/>
        <v>0.38883000000000001</v>
      </c>
      <c r="F31">
        <f t="shared" si="1"/>
        <v>4.7955699999999997</v>
      </c>
      <c r="G31">
        <f t="shared" si="2"/>
        <v>83.144423309481112</v>
      </c>
      <c r="H31">
        <f t="shared" si="3"/>
        <v>111</v>
      </c>
      <c r="I31">
        <f t="shared" si="4"/>
        <v>1924.4909337893937</v>
      </c>
      <c r="J31">
        <f t="shared" si="5"/>
        <v>23735.388183402523</v>
      </c>
      <c r="K31">
        <f t="shared" si="6"/>
        <v>9</v>
      </c>
      <c r="L31">
        <f t="shared" si="7"/>
        <v>1369</v>
      </c>
      <c r="M31">
        <f t="shared" si="8"/>
        <v>411518.37269306363</v>
      </c>
      <c r="N31">
        <f t="shared" si="9"/>
        <v>0.13088866473312921</v>
      </c>
      <c r="O31">
        <f t="shared" si="10"/>
        <v>-1.2786647331292089E-3</v>
      </c>
      <c r="P31">
        <f t="shared" si="17"/>
        <v>8.8199894435335324E-2</v>
      </c>
      <c r="Q31">
        <f t="shared" si="11"/>
        <v>1.6349834997483911E-6</v>
      </c>
      <c r="R31">
        <f t="shared" si="18"/>
        <v>7.7792213784042951E-3</v>
      </c>
      <c r="AF31">
        <f t="shared" si="12"/>
        <v>-0.7192982456140351</v>
      </c>
      <c r="AG31">
        <f t="shared" si="13"/>
        <v>0.57017543859649322</v>
      </c>
      <c r="AH31">
        <f t="shared" si="14"/>
        <v>-1829.197085982325</v>
      </c>
      <c r="AI31">
        <f t="shared" si="15"/>
        <v>1315.7382548293917</v>
      </c>
      <c r="AJ31">
        <f t="shared" si="16"/>
        <v>-1042.9632507793995</v>
      </c>
    </row>
    <row r="32" spans="1:36" x14ac:dyDescent="0.25">
      <c r="A32">
        <v>0</v>
      </c>
      <c r="B32">
        <v>0.16483</v>
      </c>
      <c r="C32">
        <v>1598.9355255080056</v>
      </c>
      <c r="D32">
        <v>29</v>
      </c>
      <c r="E32">
        <f t="shared" si="0"/>
        <v>0</v>
      </c>
      <c r="F32">
        <f t="shared" si="1"/>
        <v>4.7800700000000003</v>
      </c>
      <c r="G32">
        <f t="shared" si="2"/>
        <v>263.55254266948458</v>
      </c>
      <c r="H32">
        <f t="shared" si="3"/>
        <v>0</v>
      </c>
      <c r="I32">
        <f t="shared" si="4"/>
        <v>0</v>
      </c>
      <c r="J32">
        <f t="shared" si="5"/>
        <v>46369.130239732163</v>
      </c>
      <c r="K32">
        <f t="shared" si="6"/>
        <v>0</v>
      </c>
      <c r="L32">
        <f t="shared" si="7"/>
        <v>841</v>
      </c>
      <c r="M32">
        <f t="shared" si="8"/>
        <v>2556594.814731562</v>
      </c>
      <c r="N32">
        <f t="shared" si="9"/>
        <v>-1.5641809314829759E-2</v>
      </c>
      <c r="O32">
        <f t="shared" si="10"/>
        <v>0.18047180931482976</v>
      </c>
      <c r="P32">
        <f t="shared" si="17"/>
        <v>0.18175047404795897</v>
      </c>
      <c r="Q32">
        <f t="shared" si="11"/>
        <v>3.2570073957368273E-2</v>
      </c>
      <c r="R32">
        <f t="shared" si="18"/>
        <v>3.3033234816657805E-2</v>
      </c>
      <c r="T32" t="s">
        <v>305</v>
      </c>
      <c r="Z32" t="s">
        <v>310</v>
      </c>
      <c r="AA32">
        <f>MDETERM(U33:X36)</f>
        <v>1021717813887.2531</v>
      </c>
      <c r="AF32">
        <f t="shared" si="12"/>
        <v>-3.7192982456140351</v>
      </c>
      <c r="AG32">
        <f t="shared" si="13"/>
        <v>-7.4298245614035068</v>
      </c>
      <c r="AH32">
        <f t="shared" si="14"/>
        <v>-893.27850412155635</v>
      </c>
      <c r="AI32">
        <f t="shared" si="15"/>
        <v>3322.3691732240341</v>
      </c>
      <c r="AJ32">
        <f t="shared" si="16"/>
        <v>6636.9025700961229</v>
      </c>
    </row>
    <row r="33" spans="1:36" x14ac:dyDescent="0.25">
      <c r="A33">
        <v>1</v>
      </c>
      <c r="B33">
        <v>9.3340000000000006E-2</v>
      </c>
      <c r="C33">
        <v>1669.9034276068412</v>
      </c>
      <c r="D33">
        <v>31</v>
      </c>
      <c r="E33">
        <f t="shared" si="0"/>
        <v>9.3340000000000006E-2</v>
      </c>
      <c r="F33">
        <f t="shared" si="1"/>
        <v>2.8935400000000002</v>
      </c>
      <c r="G33">
        <f t="shared" si="2"/>
        <v>155.86878593282256</v>
      </c>
      <c r="H33">
        <f t="shared" si="3"/>
        <v>31</v>
      </c>
      <c r="I33">
        <f t="shared" si="4"/>
        <v>1669.9034276068412</v>
      </c>
      <c r="J33">
        <f t="shared" si="5"/>
        <v>51767.006255812077</v>
      </c>
      <c r="K33">
        <f t="shared" si="6"/>
        <v>1</v>
      </c>
      <c r="L33">
        <f t="shared" si="7"/>
        <v>961</v>
      </c>
      <c r="M33">
        <f t="shared" si="8"/>
        <v>2788577.4575330769</v>
      </c>
      <c r="N33">
        <f t="shared" si="9"/>
        <v>3.1504520313356599E-2</v>
      </c>
      <c r="O33">
        <f t="shared" si="10"/>
        <v>6.1835479686643408E-2</v>
      </c>
      <c r="P33">
        <f t="shared" si="17"/>
        <v>-0.11863632962818635</v>
      </c>
      <c r="Q33">
        <f t="shared" si="11"/>
        <v>3.8236265480772894E-3</v>
      </c>
      <c r="R33">
        <f t="shared" si="18"/>
        <v>1.4074578707647686E-2</v>
      </c>
      <c r="U33">
        <f>U3</f>
        <v>114</v>
      </c>
      <c r="V33">
        <f t="shared" ref="V33:W33" si="34">V3</f>
        <v>424</v>
      </c>
      <c r="W33">
        <f t="shared" si="34"/>
        <v>4153</v>
      </c>
      <c r="X33">
        <f>U9</f>
        <v>16.743170428999996</v>
      </c>
      <c r="AF33">
        <f t="shared" si="12"/>
        <v>-2.7192982456140351</v>
      </c>
      <c r="AG33">
        <f t="shared" si="13"/>
        <v>-5.4298245614035068</v>
      </c>
      <c r="AH33">
        <f t="shared" si="14"/>
        <v>-832.94486992892985</v>
      </c>
      <c r="AI33">
        <f t="shared" si="15"/>
        <v>2265.0255234909496</v>
      </c>
      <c r="AJ33">
        <f t="shared" si="16"/>
        <v>4522.7445130351525</v>
      </c>
    </row>
    <row r="34" spans="1:36" x14ac:dyDescent="0.25">
      <c r="A34">
        <v>0</v>
      </c>
      <c r="B34">
        <v>0.117108132</v>
      </c>
      <c r="C34">
        <v>1144.0979764115721</v>
      </c>
      <c r="D34">
        <v>29</v>
      </c>
      <c r="E34">
        <f t="shared" si="0"/>
        <v>0</v>
      </c>
      <c r="F34">
        <f t="shared" si="1"/>
        <v>3.3961358280000002</v>
      </c>
      <c r="G34">
        <f t="shared" si="2"/>
        <v>133.98317684253928</v>
      </c>
      <c r="H34">
        <f t="shared" si="3"/>
        <v>0</v>
      </c>
      <c r="I34">
        <f t="shared" si="4"/>
        <v>0</v>
      </c>
      <c r="J34">
        <f t="shared" si="5"/>
        <v>33178.841315935591</v>
      </c>
      <c r="K34">
        <f t="shared" si="6"/>
        <v>0</v>
      </c>
      <c r="L34">
        <f t="shared" si="7"/>
        <v>841</v>
      </c>
      <c r="M34">
        <f t="shared" si="8"/>
        <v>1308960.1796290542</v>
      </c>
      <c r="N34">
        <f t="shared" si="9"/>
        <v>-2.2212515079629357E-2</v>
      </c>
      <c r="O34">
        <f t="shared" si="10"/>
        <v>0.13932064707962935</v>
      </c>
      <c r="P34">
        <f t="shared" si="17"/>
        <v>7.7485167392985943E-2</v>
      </c>
      <c r="Q34">
        <f t="shared" si="11"/>
        <v>1.9410242702686636E-2</v>
      </c>
      <c r="R34">
        <f t="shared" si="18"/>
        <v>6.0039511659190524E-3</v>
      </c>
      <c r="U34">
        <f t="shared" ref="U34:W34" si="35">U4</f>
        <v>424</v>
      </c>
      <c r="V34">
        <f t="shared" si="35"/>
        <v>1814</v>
      </c>
      <c r="W34">
        <f t="shared" si="35"/>
        <v>15711</v>
      </c>
      <c r="X34">
        <f t="shared" ref="X34:X36" si="36">U10</f>
        <v>71.281381462999974</v>
      </c>
      <c r="AF34">
        <f t="shared" si="12"/>
        <v>-3.7192982456140351</v>
      </c>
      <c r="AG34">
        <f t="shared" si="13"/>
        <v>-7.4298245614035068</v>
      </c>
      <c r="AH34">
        <f t="shared" si="14"/>
        <v>-1368.7858014847886</v>
      </c>
      <c r="AI34">
        <f t="shared" si="15"/>
        <v>5090.9226300837754</v>
      </c>
      <c r="AJ34">
        <f t="shared" si="16"/>
        <v>10169.838367172068</v>
      </c>
    </row>
    <row r="35" spans="1:36" x14ac:dyDescent="0.25">
      <c r="A35">
        <v>0</v>
      </c>
      <c r="B35">
        <v>-0.18094870499999999</v>
      </c>
      <c r="C35">
        <v>1100.3224944305914</v>
      </c>
      <c r="D35">
        <v>29</v>
      </c>
      <c r="E35">
        <f t="shared" si="0"/>
        <v>0</v>
      </c>
      <c r="F35">
        <f t="shared" si="1"/>
        <v>-5.2475124449999999</v>
      </c>
      <c r="G35">
        <f t="shared" si="2"/>
        <v>-199.10193044958521</v>
      </c>
      <c r="H35">
        <f t="shared" si="3"/>
        <v>0</v>
      </c>
      <c r="I35">
        <f t="shared" si="4"/>
        <v>0</v>
      </c>
      <c r="J35">
        <f t="shared" si="5"/>
        <v>31909.352338487151</v>
      </c>
      <c r="K35">
        <f t="shared" si="6"/>
        <v>0</v>
      </c>
      <c r="L35">
        <f t="shared" si="7"/>
        <v>841</v>
      </c>
      <c r="M35">
        <f t="shared" si="8"/>
        <v>1210709.5917499589</v>
      </c>
      <c r="N35">
        <f t="shared" si="9"/>
        <v>-2.2844907485183207E-2</v>
      </c>
      <c r="O35">
        <f t="shared" si="10"/>
        <v>-0.15810379751481679</v>
      </c>
      <c r="P35">
        <f t="shared" si="17"/>
        <v>-0.29742444459444617</v>
      </c>
      <c r="Q35">
        <f t="shared" si="11"/>
        <v>2.4996810788606189E-2</v>
      </c>
      <c r="R35">
        <f t="shared" si="18"/>
        <v>8.8461300242314772E-2</v>
      </c>
      <c r="U35">
        <f t="shared" ref="U35:W35" si="37">U5</f>
        <v>4153</v>
      </c>
      <c r="V35">
        <f t="shared" si="37"/>
        <v>15711</v>
      </c>
      <c r="W35">
        <f t="shared" si="37"/>
        <v>159607</v>
      </c>
      <c r="X35">
        <f t="shared" si="36"/>
        <v>704.59648192200007</v>
      </c>
      <c r="AF35">
        <f t="shared" si="12"/>
        <v>-3.7192982456140351</v>
      </c>
      <c r="AG35">
        <f t="shared" si="13"/>
        <v>-7.4298245614035068</v>
      </c>
      <c r="AH35">
        <f t="shared" si="14"/>
        <v>-1429.2537932399739</v>
      </c>
      <c r="AI35">
        <f t="shared" si="15"/>
        <v>5315.8211257346402</v>
      </c>
      <c r="AJ35">
        <f t="shared" si="16"/>
        <v>10619.104937493488</v>
      </c>
    </row>
    <row r="36" spans="1:36" x14ac:dyDescent="0.25">
      <c r="A36">
        <v>0</v>
      </c>
      <c r="B36">
        <v>0.43429514699999999</v>
      </c>
      <c r="C36">
        <v>1054.8564871785777</v>
      </c>
      <c r="D36">
        <v>35</v>
      </c>
      <c r="E36">
        <f t="shared" si="0"/>
        <v>0</v>
      </c>
      <c r="F36">
        <f t="shared" si="1"/>
        <v>15.200330145000001</v>
      </c>
      <c r="G36">
        <f t="shared" si="2"/>
        <v>458.11905316312402</v>
      </c>
      <c r="H36">
        <f t="shared" si="3"/>
        <v>0</v>
      </c>
      <c r="I36">
        <f t="shared" si="4"/>
        <v>0</v>
      </c>
      <c r="J36">
        <f t="shared" si="5"/>
        <v>36919.977051250222</v>
      </c>
      <c r="K36">
        <f t="shared" si="6"/>
        <v>0</v>
      </c>
      <c r="L36">
        <f t="shared" si="7"/>
        <v>1225</v>
      </c>
      <c r="M36">
        <f t="shared" si="8"/>
        <v>1112722.2085427288</v>
      </c>
      <c r="N36">
        <f t="shared" si="9"/>
        <v>4.2493972264298963E-2</v>
      </c>
      <c r="O36">
        <f t="shared" si="10"/>
        <v>0.39180117473570103</v>
      </c>
      <c r="P36">
        <f t="shared" si="17"/>
        <v>0.54990497225051782</v>
      </c>
      <c r="Q36">
        <f t="shared" si="11"/>
        <v>0.15350816052427532</v>
      </c>
      <c r="R36">
        <f t="shared" si="18"/>
        <v>0.30239547850584275</v>
      </c>
      <c r="U36">
        <f t="shared" ref="U36:W36" si="38">U6</f>
        <v>111809.66762780648</v>
      </c>
      <c r="V36">
        <f t="shared" si="38"/>
        <v>442086.07244513492</v>
      </c>
      <c r="W36">
        <f t="shared" si="38"/>
        <v>3852513.8582475819</v>
      </c>
      <c r="X36">
        <f t="shared" si="36"/>
        <v>19497.299183047126</v>
      </c>
      <c r="AF36">
        <f t="shared" si="12"/>
        <v>-3.7192982456140351</v>
      </c>
      <c r="AG36">
        <f t="shared" si="13"/>
        <v>-1.4298245614035068</v>
      </c>
      <c r="AH36">
        <f t="shared" si="14"/>
        <v>-1492.3649090505057</v>
      </c>
      <c r="AI36">
        <f t="shared" si="15"/>
        <v>5550.5501880474949</v>
      </c>
      <c r="AJ36">
        <f t="shared" si="16"/>
        <v>2133.8200015371235</v>
      </c>
    </row>
    <row r="37" spans="1:36" x14ac:dyDescent="0.25">
      <c r="A37">
        <v>0</v>
      </c>
      <c r="B37">
        <v>-0.16200494700000001</v>
      </c>
      <c r="C37">
        <v>1032.9331860061459</v>
      </c>
      <c r="D37">
        <v>34</v>
      </c>
      <c r="E37">
        <f t="shared" si="0"/>
        <v>0</v>
      </c>
      <c r="F37">
        <f t="shared" si="1"/>
        <v>-5.5081681979999999</v>
      </c>
      <c r="G37">
        <f t="shared" si="2"/>
        <v>-167.34028605346683</v>
      </c>
      <c r="H37">
        <f t="shared" si="3"/>
        <v>0</v>
      </c>
      <c r="I37">
        <f t="shared" si="4"/>
        <v>0</v>
      </c>
      <c r="J37">
        <f t="shared" si="5"/>
        <v>35119.728324208962</v>
      </c>
      <c r="K37">
        <f t="shared" si="6"/>
        <v>0</v>
      </c>
      <c r="L37">
        <f t="shared" si="7"/>
        <v>1156</v>
      </c>
      <c r="M37">
        <f t="shared" si="8"/>
        <v>1066950.9667528071</v>
      </c>
      <c r="N37">
        <f t="shared" si="9"/>
        <v>3.1177980026467558E-2</v>
      </c>
      <c r="O37">
        <f t="shared" si="10"/>
        <v>-0.19318292702646755</v>
      </c>
      <c r="P37">
        <f t="shared" si="17"/>
        <v>-0.58498410176216864</v>
      </c>
      <c r="Q37">
        <f t="shared" si="11"/>
        <v>3.731964329451349E-2</v>
      </c>
      <c r="R37">
        <f t="shared" si="18"/>
        <v>0.34220639931449126</v>
      </c>
      <c r="AF37">
        <f t="shared" si="12"/>
        <v>-3.7192982456140351</v>
      </c>
      <c r="AG37">
        <f t="shared" si="13"/>
        <v>-2.4298245614035068</v>
      </c>
      <c r="AH37">
        <f t="shared" si="14"/>
        <v>-1532.9427715860691</v>
      </c>
      <c r="AI37">
        <f t="shared" si="15"/>
        <v>5701.4713609867831</v>
      </c>
      <c r="AJ37">
        <f t="shared" si="16"/>
        <v>3724.7819976257965</v>
      </c>
    </row>
    <row r="38" spans="1:36" x14ac:dyDescent="0.25">
      <c r="A38">
        <v>4</v>
      </c>
      <c r="B38">
        <v>0.132067407</v>
      </c>
      <c r="C38">
        <v>357.66474640772151</v>
      </c>
      <c r="D38">
        <v>27</v>
      </c>
      <c r="E38">
        <f t="shared" si="0"/>
        <v>0.52826962799999999</v>
      </c>
      <c r="F38">
        <f t="shared" si="1"/>
        <v>3.565819989</v>
      </c>
      <c r="G38">
        <f t="shared" si="2"/>
        <v>47.235855633380346</v>
      </c>
      <c r="H38">
        <f t="shared" si="3"/>
        <v>108</v>
      </c>
      <c r="I38">
        <f t="shared" si="4"/>
        <v>1430.658985630886</v>
      </c>
      <c r="J38">
        <f t="shared" si="5"/>
        <v>9656.9481530084813</v>
      </c>
      <c r="K38">
        <f t="shared" si="6"/>
        <v>16</v>
      </c>
      <c r="L38">
        <f t="shared" si="7"/>
        <v>729</v>
      </c>
      <c r="M38">
        <f t="shared" si="8"/>
        <v>127924.07082289974</v>
      </c>
      <c r="N38">
        <f t="shared" si="9"/>
        <v>4.0918068172927084E-2</v>
      </c>
      <c r="O38">
        <f t="shared" si="10"/>
        <v>9.1149338827072907E-2</v>
      </c>
      <c r="P38">
        <f t="shared" si="17"/>
        <v>0.28433226585354043</v>
      </c>
      <c r="Q38">
        <f t="shared" si="11"/>
        <v>8.3082019686125403E-3</v>
      </c>
      <c r="R38">
        <f t="shared" si="18"/>
        <v>8.084483740540839E-2</v>
      </c>
      <c r="AF38">
        <f t="shared" si="12"/>
        <v>0.2807017543859649</v>
      </c>
      <c r="AG38">
        <f t="shared" si="13"/>
        <v>-9.4298245614035068</v>
      </c>
      <c r="AH38">
        <f t="shared" si="14"/>
        <v>-2227.6155500653299</v>
      </c>
      <c r="AI38">
        <f t="shared" si="15"/>
        <v>-625.29559300079427</v>
      </c>
      <c r="AJ38">
        <f t="shared" si="16"/>
        <v>21006.023827370431</v>
      </c>
    </row>
    <row r="39" spans="1:36" x14ac:dyDescent="0.25">
      <c r="A39">
        <v>1</v>
      </c>
      <c r="B39">
        <v>-0.40511770600000002</v>
      </c>
      <c r="C39">
        <v>426.5273620669833</v>
      </c>
      <c r="D39">
        <v>32</v>
      </c>
      <c r="E39">
        <f t="shared" si="0"/>
        <v>-0.40511770600000002</v>
      </c>
      <c r="F39">
        <f t="shared" si="1"/>
        <v>-12.963766592000001</v>
      </c>
      <c r="G39">
        <f t="shared" si="2"/>
        <v>-172.79378646680769</v>
      </c>
      <c r="H39">
        <f t="shared" si="3"/>
        <v>32</v>
      </c>
      <c r="I39">
        <f t="shared" si="4"/>
        <v>426.5273620669833</v>
      </c>
      <c r="J39">
        <f t="shared" si="5"/>
        <v>13648.875586143466</v>
      </c>
      <c r="K39">
        <f t="shared" si="6"/>
        <v>1</v>
      </c>
      <c r="L39">
        <f t="shared" si="7"/>
        <v>1024</v>
      </c>
      <c r="M39">
        <f t="shared" si="8"/>
        <v>181925.59059181946</v>
      </c>
      <c r="N39">
        <f t="shared" si="9"/>
        <v>2.4541657035477258E-2</v>
      </c>
      <c r="O39">
        <f t="shared" si="10"/>
        <v>-0.4296593630354773</v>
      </c>
      <c r="P39">
        <f t="shared" si="17"/>
        <v>-0.52080870186255024</v>
      </c>
      <c r="Q39">
        <f t="shared" si="11"/>
        <v>0.18460716824405207</v>
      </c>
      <c r="R39">
        <f t="shared" si="18"/>
        <v>0.27124170393575475</v>
      </c>
      <c r="AF39">
        <f t="shared" si="12"/>
        <v>-2.7192982456140351</v>
      </c>
      <c r="AG39">
        <f t="shared" si="13"/>
        <v>-4.4298245614035068</v>
      </c>
      <c r="AH39">
        <f t="shared" si="14"/>
        <v>-2187.3121081248546</v>
      </c>
      <c r="AI39">
        <f t="shared" si="15"/>
        <v>5947.9539782342536</v>
      </c>
      <c r="AJ39">
        <f t="shared" si="16"/>
        <v>9689.4089000267631</v>
      </c>
    </row>
    <row r="40" spans="1:36" x14ac:dyDescent="0.25">
      <c r="A40">
        <v>3</v>
      </c>
      <c r="B40">
        <v>-0.20939926</v>
      </c>
      <c r="C40">
        <v>398.25791680499987</v>
      </c>
      <c r="D40">
        <v>34</v>
      </c>
      <c r="E40">
        <f t="shared" si="0"/>
        <v>-0.62819778000000004</v>
      </c>
      <c r="F40">
        <f t="shared" si="1"/>
        <v>-7.1195748400000003</v>
      </c>
      <c r="G40">
        <f t="shared" si="2"/>
        <v>-83.394913068108536</v>
      </c>
      <c r="H40">
        <f t="shared" si="3"/>
        <v>102</v>
      </c>
      <c r="I40">
        <f t="shared" si="4"/>
        <v>1194.7737504149995</v>
      </c>
      <c r="J40">
        <f t="shared" si="5"/>
        <v>13540.769171369995</v>
      </c>
      <c r="K40">
        <f t="shared" si="6"/>
        <v>9</v>
      </c>
      <c r="L40">
        <f t="shared" si="7"/>
        <v>1156</v>
      </c>
      <c r="M40">
        <f t="shared" si="8"/>
        <v>158609.36829785819</v>
      </c>
      <c r="N40">
        <f t="shared" si="9"/>
        <v>9.4376920759692784E-2</v>
      </c>
      <c r="O40">
        <f t="shared" si="10"/>
        <v>-0.30377618075969282</v>
      </c>
      <c r="P40">
        <f t="shared" si="17"/>
        <v>0.12588318227578449</v>
      </c>
      <c r="Q40">
        <f t="shared" si="11"/>
        <v>9.2279967996945558E-2</v>
      </c>
      <c r="R40">
        <f t="shared" si="18"/>
        <v>1.5846575579878383E-2</v>
      </c>
      <c r="AF40">
        <f t="shared" si="12"/>
        <v>-0.7192982456140351</v>
      </c>
      <c r="AG40">
        <f t="shared" si="13"/>
        <v>-2.4298245614035068</v>
      </c>
      <c r="AH40">
        <f t="shared" si="14"/>
        <v>-2243.9882041417059</v>
      </c>
      <c r="AI40">
        <f t="shared" si="15"/>
        <v>1614.0967784177183</v>
      </c>
      <c r="AJ40">
        <f t="shared" si="16"/>
        <v>5452.497653923263</v>
      </c>
    </row>
    <row r="41" spans="1:36" x14ac:dyDescent="0.25">
      <c r="A41">
        <v>3</v>
      </c>
      <c r="B41">
        <v>0.330682068</v>
      </c>
      <c r="C41">
        <v>329.04589747779897</v>
      </c>
      <c r="D41">
        <v>42</v>
      </c>
      <c r="E41">
        <f t="shared" si="0"/>
        <v>0.99204620399999999</v>
      </c>
      <c r="F41">
        <f t="shared" si="1"/>
        <v>13.888646855999999</v>
      </c>
      <c r="G41">
        <f t="shared" si="2"/>
        <v>108.80957784487455</v>
      </c>
      <c r="H41">
        <f t="shared" si="3"/>
        <v>126</v>
      </c>
      <c r="I41">
        <f t="shared" si="4"/>
        <v>987.13769243339698</v>
      </c>
      <c r="J41">
        <f t="shared" si="5"/>
        <v>13819.927694067557</v>
      </c>
      <c r="K41">
        <f t="shared" si="6"/>
        <v>9</v>
      </c>
      <c r="L41">
        <f t="shared" si="7"/>
        <v>1764</v>
      </c>
      <c r="M41">
        <f t="shared" si="8"/>
        <v>108271.2026469702</v>
      </c>
      <c r="N41">
        <f t="shared" si="9"/>
        <v>0.18137132386787425</v>
      </c>
      <c r="O41">
        <f t="shared" si="10"/>
        <v>0.14931074413212575</v>
      </c>
      <c r="P41">
        <f t="shared" si="17"/>
        <v>0.45308692489181857</v>
      </c>
      <c r="Q41">
        <f t="shared" si="11"/>
        <v>2.2293698313289124E-2</v>
      </c>
      <c r="R41">
        <f t="shared" si="18"/>
        <v>0.20528776150792444</v>
      </c>
      <c r="AF41">
        <f t="shared" si="12"/>
        <v>-0.7192982456140351</v>
      </c>
      <c r="AG41">
        <f t="shared" si="13"/>
        <v>5.5701754385964932</v>
      </c>
      <c r="AH41">
        <f t="shared" si="14"/>
        <v>-2342.7263840497189</v>
      </c>
      <c r="AI41">
        <f t="shared" si="15"/>
        <v>1685.118978000675</v>
      </c>
      <c r="AJ41">
        <f t="shared" si="16"/>
        <v>-13049.396963785719</v>
      </c>
    </row>
    <row r="42" spans="1:36" x14ac:dyDescent="0.25">
      <c r="A42">
        <v>3</v>
      </c>
      <c r="B42">
        <v>0.44585013699999998</v>
      </c>
      <c r="C42">
        <v>279.71141191854684</v>
      </c>
      <c r="D42">
        <v>39</v>
      </c>
      <c r="E42">
        <f t="shared" si="0"/>
        <v>1.3375504110000001</v>
      </c>
      <c r="F42">
        <f t="shared" si="1"/>
        <v>17.388155342999998</v>
      </c>
      <c r="G42">
        <f t="shared" si="2"/>
        <v>124.70937132434754</v>
      </c>
      <c r="H42">
        <f t="shared" si="3"/>
        <v>117</v>
      </c>
      <c r="I42">
        <f t="shared" si="4"/>
        <v>839.13423575564047</v>
      </c>
      <c r="J42">
        <f t="shared" si="5"/>
        <v>10908.745064823326</v>
      </c>
      <c r="K42">
        <f t="shared" si="6"/>
        <v>9</v>
      </c>
      <c r="L42">
        <f t="shared" si="7"/>
        <v>1521</v>
      </c>
      <c r="M42">
        <f t="shared" si="8"/>
        <v>78238.473957466995</v>
      </c>
      <c r="N42">
        <f t="shared" si="9"/>
        <v>0.14766077762980639</v>
      </c>
      <c r="O42">
        <f t="shared" si="10"/>
        <v>0.29818935937019359</v>
      </c>
      <c r="P42">
        <f t="shared" si="17"/>
        <v>0.14887861523806784</v>
      </c>
      <c r="Q42">
        <f t="shared" si="11"/>
        <v>8.8916894041606451E-2</v>
      </c>
      <c r="R42">
        <f t="shared" si="18"/>
        <v>2.2164842075204645E-2</v>
      </c>
      <c r="AF42">
        <f t="shared" si="12"/>
        <v>-0.7192982456140351</v>
      </c>
      <c r="AG42">
        <f t="shared" si="13"/>
        <v>2.5701754385964932</v>
      </c>
      <c r="AH42">
        <f t="shared" si="14"/>
        <v>-2423.2972213963008</v>
      </c>
      <c r="AI42">
        <f t="shared" si="15"/>
        <v>1743.073439951725</v>
      </c>
      <c r="AJ42">
        <f t="shared" si="16"/>
        <v>-6228.2989988519003</v>
      </c>
    </row>
    <row r="43" spans="1:36" x14ac:dyDescent="0.25">
      <c r="A43">
        <v>3</v>
      </c>
      <c r="B43">
        <v>0.283986666</v>
      </c>
      <c r="C43">
        <v>261.74001268394352</v>
      </c>
      <c r="D43">
        <v>39</v>
      </c>
      <c r="E43">
        <f t="shared" si="0"/>
        <v>0.851959998</v>
      </c>
      <c r="F43">
        <f t="shared" si="1"/>
        <v>11.075479974</v>
      </c>
      <c r="G43">
        <f t="shared" si="2"/>
        <v>74.330673560910824</v>
      </c>
      <c r="H43">
        <f t="shared" si="3"/>
        <v>117</v>
      </c>
      <c r="I43">
        <f t="shared" si="4"/>
        <v>785.22003805183056</v>
      </c>
      <c r="J43">
        <f t="shared" si="5"/>
        <v>10207.860494673798</v>
      </c>
      <c r="K43">
        <f t="shared" si="6"/>
        <v>9</v>
      </c>
      <c r="L43">
        <f t="shared" si="7"/>
        <v>1521</v>
      </c>
      <c r="M43">
        <f t="shared" si="8"/>
        <v>68507.834239790915</v>
      </c>
      <c r="N43">
        <f t="shared" si="9"/>
        <v>0.14740115795507439</v>
      </c>
      <c r="O43">
        <f t="shared" si="10"/>
        <v>0.13658550804492561</v>
      </c>
      <c r="P43">
        <f t="shared" si="17"/>
        <v>-0.16160385132526797</v>
      </c>
      <c r="Q43">
        <f t="shared" si="11"/>
        <v>1.8655601007890439E-2</v>
      </c>
      <c r="R43">
        <f t="shared" si="18"/>
        <v>2.6115804763159316E-2</v>
      </c>
      <c r="AF43">
        <f t="shared" si="12"/>
        <v>-0.7192982456140351</v>
      </c>
      <c r="AG43">
        <f t="shared" si="13"/>
        <v>2.5701754385964932</v>
      </c>
      <c r="AH43">
        <f t="shared" si="14"/>
        <v>-2474.0158803795025</v>
      </c>
      <c r="AI43">
        <f t="shared" si="15"/>
        <v>1779.5552823782386</v>
      </c>
      <c r="AJ43">
        <f t="shared" si="16"/>
        <v>-6358.6548504490775</v>
      </c>
    </row>
    <row r="44" spans="1:36" x14ac:dyDescent="0.25">
      <c r="A44">
        <v>4</v>
      </c>
      <c r="B44">
        <v>9.233537E-2</v>
      </c>
      <c r="C44">
        <v>722.11107064730095</v>
      </c>
      <c r="D44">
        <v>31</v>
      </c>
      <c r="E44">
        <f t="shared" si="0"/>
        <v>0.36934148</v>
      </c>
      <c r="F44">
        <f t="shared" si="1"/>
        <v>2.8623964700000002</v>
      </c>
      <c r="G44">
        <f t="shared" si="2"/>
        <v>66.67639288931467</v>
      </c>
      <c r="H44">
        <f t="shared" si="3"/>
        <v>124</v>
      </c>
      <c r="I44">
        <f t="shared" si="4"/>
        <v>2888.4442825892038</v>
      </c>
      <c r="J44">
        <f t="shared" si="5"/>
        <v>22385.443190066329</v>
      </c>
      <c r="K44">
        <f t="shared" si="6"/>
        <v>16</v>
      </c>
      <c r="L44">
        <f t="shared" si="7"/>
        <v>961</v>
      </c>
      <c r="M44">
        <f t="shared" si="8"/>
        <v>521444.39835139125</v>
      </c>
      <c r="N44">
        <f t="shared" si="9"/>
        <v>9.0180087244927779E-2</v>
      </c>
      <c r="O44">
        <f t="shared" si="10"/>
        <v>2.1552827550722214E-3</v>
      </c>
      <c r="P44">
        <f t="shared" si="17"/>
        <v>-0.13443022528985338</v>
      </c>
      <c r="Q44">
        <f t="shared" si="11"/>
        <v>4.6452437543117057E-6</v>
      </c>
      <c r="R44">
        <f t="shared" si="18"/>
        <v>1.8071485471480735E-2</v>
      </c>
      <c r="AF44">
        <f t="shared" si="12"/>
        <v>0.2807017543859649</v>
      </c>
      <c r="AG44">
        <f t="shared" si="13"/>
        <v>-5.4298245614035068</v>
      </c>
      <c r="AH44">
        <f t="shared" si="14"/>
        <v>-2047.535450914494</v>
      </c>
      <c r="AI44">
        <f t="shared" si="15"/>
        <v>-574.7467932391562</v>
      </c>
      <c r="AJ44">
        <f t="shared" si="16"/>
        <v>11117.758281719924</v>
      </c>
    </row>
    <row r="45" spans="1:36" x14ac:dyDescent="0.25">
      <c r="A45">
        <v>4</v>
      </c>
      <c r="B45">
        <v>9.1050000000000006E-2</v>
      </c>
      <c r="C45">
        <v>778.89161800034935</v>
      </c>
      <c r="D45">
        <v>31</v>
      </c>
      <c r="E45">
        <f t="shared" si="0"/>
        <v>0.36420000000000002</v>
      </c>
      <c r="F45">
        <f t="shared" si="1"/>
        <v>2.8225500000000001</v>
      </c>
      <c r="G45">
        <f t="shared" si="2"/>
        <v>70.91808181893181</v>
      </c>
      <c r="H45">
        <f t="shared" si="3"/>
        <v>124</v>
      </c>
      <c r="I45">
        <f t="shared" si="4"/>
        <v>3115.5664720013974</v>
      </c>
      <c r="J45">
        <f t="shared" si="5"/>
        <v>24145.640158010829</v>
      </c>
      <c r="K45">
        <f t="shared" si="6"/>
        <v>16</v>
      </c>
      <c r="L45">
        <f t="shared" si="7"/>
        <v>961</v>
      </c>
      <c r="M45">
        <f t="shared" si="8"/>
        <v>606672.15259120218</v>
      </c>
      <c r="N45">
        <f t="shared" si="9"/>
        <v>9.1000354328334407E-2</v>
      </c>
      <c r="O45">
        <f t="shared" si="10"/>
        <v>4.9645671665599078E-5</v>
      </c>
      <c r="P45">
        <f t="shared" si="17"/>
        <v>-2.1056370834066224E-3</v>
      </c>
      <c r="Q45">
        <f t="shared" si="11"/>
        <v>2.4646927151284672E-9</v>
      </c>
      <c r="R45">
        <f t="shared" si="18"/>
        <v>4.4337075270171468E-6</v>
      </c>
      <c r="AF45">
        <f t="shared" si="12"/>
        <v>0.2807017543859649</v>
      </c>
      <c r="AG45">
        <f t="shared" si="13"/>
        <v>-5.4298245614035068</v>
      </c>
      <c r="AH45">
        <f t="shared" si="14"/>
        <v>-2019.1928959352585</v>
      </c>
      <c r="AI45">
        <f t="shared" si="15"/>
        <v>-566.79098833270416</v>
      </c>
      <c r="AJ45">
        <f t="shared" si="16"/>
        <v>10963.863180560742</v>
      </c>
    </row>
    <row r="46" spans="1:36" x14ac:dyDescent="0.25">
      <c r="A46">
        <v>4</v>
      </c>
      <c r="B46">
        <v>0.13755000000000001</v>
      </c>
      <c r="C46">
        <v>679.59692677835244</v>
      </c>
      <c r="D46">
        <v>33</v>
      </c>
      <c r="E46">
        <f t="shared" si="0"/>
        <v>0.55020000000000002</v>
      </c>
      <c r="F46">
        <f t="shared" si="1"/>
        <v>4.5391500000000002</v>
      </c>
      <c r="G46">
        <f t="shared" si="2"/>
        <v>93.478557278362388</v>
      </c>
      <c r="H46">
        <f t="shared" si="3"/>
        <v>132</v>
      </c>
      <c r="I46">
        <f t="shared" si="4"/>
        <v>2718.3877071134098</v>
      </c>
      <c r="J46">
        <f t="shared" si="5"/>
        <v>22426.698583685629</v>
      </c>
      <c r="K46">
        <f t="shared" si="6"/>
        <v>16</v>
      </c>
      <c r="L46">
        <f t="shared" si="7"/>
        <v>1089</v>
      </c>
      <c r="M46">
        <f t="shared" si="8"/>
        <v>461851.98288658133</v>
      </c>
      <c r="N46">
        <f t="shared" si="9"/>
        <v>0.11156448111571039</v>
      </c>
      <c r="O46">
        <f t="shared" si="10"/>
        <v>2.5985518884289613E-2</v>
      </c>
      <c r="P46">
        <f t="shared" si="17"/>
        <v>2.5935873212624014E-2</v>
      </c>
      <c r="Q46">
        <f t="shared" si="11"/>
        <v>6.7524719168577209E-4</v>
      </c>
      <c r="R46">
        <f t="shared" si="18"/>
        <v>6.7266951930130788E-4</v>
      </c>
      <c r="AF46">
        <f t="shared" si="12"/>
        <v>0.2807017543859649</v>
      </c>
      <c r="AG46">
        <f t="shared" si="13"/>
        <v>-3.4298245614035068</v>
      </c>
      <c r="AH46">
        <f t="shared" si="14"/>
        <v>-2146.9269237197241</v>
      </c>
      <c r="AI46">
        <f t="shared" si="15"/>
        <v>-602.64615402658922</v>
      </c>
      <c r="AJ46">
        <f t="shared" si="16"/>
        <v>7363.5826945123827</v>
      </c>
    </row>
    <row r="47" spans="1:36" x14ac:dyDescent="0.25">
      <c r="A47">
        <v>4</v>
      </c>
      <c r="B47">
        <v>0.17821000000000001</v>
      </c>
      <c r="C47">
        <v>598.40976976175841</v>
      </c>
      <c r="D47">
        <v>35</v>
      </c>
      <c r="E47">
        <f t="shared" si="0"/>
        <v>0.71284000000000003</v>
      </c>
      <c r="F47">
        <f t="shared" si="1"/>
        <v>6.2373500000000002</v>
      </c>
      <c r="G47">
        <f t="shared" si="2"/>
        <v>106.64260506924298</v>
      </c>
      <c r="H47">
        <f t="shared" si="3"/>
        <v>140</v>
      </c>
      <c r="I47">
        <f t="shared" si="4"/>
        <v>2393.6390790470336</v>
      </c>
      <c r="J47">
        <f t="shared" si="5"/>
        <v>20944.341941661543</v>
      </c>
      <c r="K47">
        <f t="shared" si="6"/>
        <v>16</v>
      </c>
      <c r="L47">
        <f t="shared" si="7"/>
        <v>1225</v>
      </c>
      <c r="M47">
        <f t="shared" si="8"/>
        <v>358094.25254632073</v>
      </c>
      <c r="N47">
        <f t="shared" si="9"/>
        <v>0.13239019422028048</v>
      </c>
      <c r="O47">
        <f t="shared" si="10"/>
        <v>4.581980577971953E-2</v>
      </c>
      <c r="P47">
        <f t="shared" si="17"/>
        <v>1.9834286895429917E-2</v>
      </c>
      <c r="Q47">
        <f t="shared" si="11"/>
        <v>2.0994546016912191E-3</v>
      </c>
      <c r="R47">
        <f t="shared" si="18"/>
        <v>3.9339893665022292E-4</v>
      </c>
      <c r="AF47">
        <f t="shared" si="12"/>
        <v>0.2807017543859649</v>
      </c>
      <c r="AG47">
        <f t="shared" si="13"/>
        <v>-1.4298245614035068</v>
      </c>
      <c r="AH47">
        <f t="shared" si="14"/>
        <v>-2258.7844653608859</v>
      </c>
      <c r="AI47">
        <f t="shared" si="15"/>
        <v>-634.04476220656443</v>
      </c>
      <c r="AJ47">
        <f t="shared" si="16"/>
        <v>3229.665507489683</v>
      </c>
    </row>
    <row r="48" spans="1:36" x14ac:dyDescent="0.25">
      <c r="A48">
        <v>4</v>
      </c>
      <c r="B48">
        <v>0.20888000000000001</v>
      </c>
      <c r="C48">
        <v>525.0392688620401</v>
      </c>
      <c r="D48">
        <v>45</v>
      </c>
      <c r="E48">
        <f t="shared" si="0"/>
        <v>0.83552000000000004</v>
      </c>
      <c r="F48">
        <f t="shared" si="1"/>
        <v>9.3996000000000013</v>
      </c>
      <c r="G48">
        <f t="shared" si="2"/>
        <v>109.67020247990294</v>
      </c>
      <c r="H48">
        <f t="shared" si="3"/>
        <v>180</v>
      </c>
      <c r="I48">
        <f t="shared" si="4"/>
        <v>2100.1570754481604</v>
      </c>
      <c r="J48">
        <f t="shared" si="5"/>
        <v>23626.767098791806</v>
      </c>
      <c r="K48">
        <f t="shared" si="6"/>
        <v>16</v>
      </c>
      <c r="L48">
        <f t="shared" si="7"/>
        <v>2025</v>
      </c>
      <c r="M48">
        <f t="shared" si="8"/>
        <v>275666.23384718562</v>
      </c>
      <c r="N48">
        <f t="shared" si="9"/>
        <v>0.24132308742956793</v>
      </c>
      <c r="O48">
        <f t="shared" si="10"/>
        <v>-3.2443087429567918E-2</v>
      </c>
      <c r="P48">
        <f t="shared" si="17"/>
        <v>-7.8262893209287449E-2</v>
      </c>
      <c r="Q48">
        <f t="shared" si="11"/>
        <v>1.0525539219625878E-3</v>
      </c>
      <c r="R48">
        <f t="shared" si="18"/>
        <v>6.1250804534883317E-3</v>
      </c>
      <c r="AF48">
        <f t="shared" si="12"/>
        <v>0.2807017543859649</v>
      </c>
      <c r="AG48">
        <f t="shared" si="13"/>
        <v>8.5701754385964932</v>
      </c>
      <c r="AH48">
        <f t="shared" si="14"/>
        <v>-2364.890973004965</v>
      </c>
      <c r="AI48">
        <f t="shared" si="15"/>
        <v>-663.82904505402519</v>
      </c>
      <c r="AJ48">
        <f t="shared" si="16"/>
        <v>-20267.530531805714</v>
      </c>
    </row>
    <row r="49" spans="1:36" x14ac:dyDescent="0.25">
      <c r="A49">
        <v>4</v>
      </c>
      <c r="B49">
        <v>0.19511999999999999</v>
      </c>
      <c r="C49">
        <v>481.52579394442387</v>
      </c>
      <c r="D49">
        <v>39</v>
      </c>
      <c r="E49">
        <f t="shared" si="0"/>
        <v>0.78047999999999995</v>
      </c>
      <c r="F49">
        <f t="shared" si="1"/>
        <v>7.6096799999999991</v>
      </c>
      <c r="G49">
        <f t="shared" si="2"/>
        <v>93.955312914435979</v>
      </c>
      <c r="H49">
        <f t="shared" si="3"/>
        <v>156</v>
      </c>
      <c r="I49">
        <f t="shared" si="4"/>
        <v>1926.1031757776955</v>
      </c>
      <c r="J49">
        <f t="shared" si="5"/>
        <v>18779.505963832529</v>
      </c>
      <c r="K49">
        <f t="shared" si="6"/>
        <v>16</v>
      </c>
      <c r="L49">
        <f t="shared" si="7"/>
        <v>1521</v>
      </c>
      <c r="M49">
        <f t="shared" si="8"/>
        <v>231867.09023380774</v>
      </c>
      <c r="N49">
        <f t="shared" si="9"/>
        <v>0.17469878611011563</v>
      </c>
      <c r="O49">
        <f t="shared" si="10"/>
        <v>2.0421213889884354E-2</v>
      </c>
      <c r="P49">
        <f t="shared" si="17"/>
        <v>5.2864301319452273E-2</v>
      </c>
      <c r="Q49">
        <f t="shared" si="11"/>
        <v>4.1702597673640569E-4</v>
      </c>
      <c r="R49">
        <f t="shared" si="18"/>
        <v>2.7946343539938432E-3</v>
      </c>
      <c r="AF49">
        <f t="shared" si="12"/>
        <v>0.2807017543859649</v>
      </c>
      <c r="AG49">
        <f t="shared" si="13"/>
        <v>2.5701754385964932</v>
      </c>
      <c r="AH49">
        <f t="shared" si="14"/>
        <v>-2443.1822563491241</v>
      </c>
      <c r="AI49">
        <f t="shared" si="15"/>
        <v>-685.80554564185934</v>
      </c>
      <c r="AJ49">
        <f t="shared" si="16"/>
        <v>-6279.4070272832805</v>
      </c>
    </row>
    <row r="50" spans="1:36" x14ac:dyDescent="0.25">
      <c r="A50">
        <v>4</v>
      </c>
      <c r="B50">
        <v>3.7260000000000001E-2</v>
      </c>
      <c r="C50">
        <v>1523.5336675109661</v>
      </c>
      <c r="D50">
        <v>20</v>
      </c>
      <c r="E50">
        <f t="shared" si="0"/>
        <v>0.14904000000000001</v>
      </c>
      <c r="F50">
        <f t="shared" si="1"/>
        <v>0.74520000000000008</v>
      </c>
      <c r="G50">
        <f t="shared" si="2"/>
        <v>56.766864451458602</v>
      </c>
      <c r="H50">
        <f t="shared" si="3"/>
        <v>80</v>
      </c>
      <c r="I50">
        <f t="shared" si="4"/>
        <v>6094.1346700438644</v>
      </c>
      <c r="J50">
        <f t="shared" si="5"/>
        <v>30470.673350219324</v>
      </c>
      <c r="K50">
        <f t="shared" si="6"/>
        <v>16</v>
      </c>
      <c r="L50">
        <f t="shared" si="7"/>
        <v>400</v>
      </c>
      <c r="M50">
        <f t="shared" si="8"/>
        <v>2321154.8360394151</v>
      </c>
      <c r="N50">
        <f t="shared" si="9"/>
        <v>-1.9234451576211297E-2</v>
      </c>
      <c r="O50">
        <f t="shared" si="10"/>
        <v>5.6494451576211302E-2</v>
      </c>
      <c r="P50">
        <f t="shared" si="17"/>
        <v>3.6073237686326948E-2</v>
      </c>
      <c r="Q50">
        <f t="shared" si="11"/>
        <v>3.1916230588968837E-3</v>
      </c>
      <c r="R50">
        <f t="shared" si="18"/>
        <v>1.3012784771742388E-3</v>
      </c>
      <c r="AF50">
        <f t="shared" si="12"/>
        <v>0.2807017543859649</v>
      </c>
      <c r="AG50">
        <f t="shared" si="13"/>
        <v>-16.429824561403507</v>
      </c>
      <c r="AH50">
        <f t="shared" si="14"/>
        <v>-1437.639789593763</v>
      </c>
      <c r="AI50">
        <f t="shared" si="15"/>
        <v>-403.54801111403873</v>
      </c>
      <c r="AJ50">
        <f t="shared" si="16"/>
        <v>23620.169525518577</v>
      </c>
    </row>
    <row r="51" spans="1:36" x14ac:dyDescent="0.25">
      <c r="A51">
        <v>4</v>
      </c>
      <c r="B51">
        <v>1.942E-2</v>
      </c>
      <c r="C51">
        <v>1522.307667105285</v>
      </c>
      <c r="D51">
        <v>31</v>
      </c>
      <c r="E51">
        <f t="shared" si="0"/>
        <v>7.7679999999999999E-2</v>
      </c>
      <c r="F51">
        <f t="shared" si="1"/>
        <v>0.60202</v>
      </c>
      <c r="G51">
        <f t="shared" si="2"/>
        <v>29.563214895184633</v>
      </c>
      <c r="H51">
        <f t="shared" si="3"/>
        <v>124</v>
      </c>
      <c r="I51">
        <f t="shared" si="4"/>
        <v>6089.2306684211399</v>
      </c>
      <c r="J51">
        <f t="shared" si="5"/>
        <v>47191.537680263835</v>
      </c>
      <c r="K51">
        <f t="shared" si="6"/>
        <v>16</v>
      </c>
      <c r="L51">
        <f t="shared" si="7"/>
        <v>961</v>
      </c>
      <c r="M51">
        <f t="shared" si="8"/>
        <v>2317420.6333275349</v>
      </c>
      <c r="N51">
        <f t="shared" si="9"/>
        <v>0.10173994284560234</v>
      </c>
      <c r="O51">
        <f t="shared" si="10"/>
        <v>-8.2319942845602345E-2</v>
      </c>
      <c r="P51">
        <f t="shared" si="17"/>
        <v>-0.13881439442181365</v>
      </c>
      <c r="Q51">
        <f t="shared" si="11"/>
        <v>6.776572990103237E-3</v>
      </c>
      <c r="R51">
        <f t="shared" si="18"/>
        <v>1.9269436098694848E-2</v>
      </c>
      <c r="AF51">
        <f t="shared" si="12"/>
        <v>0.2807017543859649</v>
      </c>
      <c r="AG51">
        <f t="shared" si="13"/>
        <v>-5.4298245614035068</v>
      </c>
      <c r="AH51">
        <f t="shared" si="14"/>
        <v>-1460.6482110538959</v>
      </c>
      <c r="AI51">
        <f t="shared" si="15"/>
        <v>-410.0065153835497</v>
      </c>
      <c r="AJ51">
        <f t="shared" si="16"/>
        <v>7931.0635319505373</v>
      </c>
    </row>
    <row r="52" spans="1:36" x14ac:dyDescent="0.25">
      <c r="A52">
        <v>4</v>
      </c>
      <c r="B52">
        <v>6.411E-2</v>
      </c>
      <c r="C52">
        <v>1450.2129919016843</v>
      </c>
      <c r="D52">
        <v>22</v>
      </c>
      <c r="E52">
        <f t="shared" si="0"/>
        <v>0.25644</v>
      </c>
      <c r="F52">
        <f t="shared" si="1"/>
        <v>1.41042</v>
      </c>
      <c r="G52">
        <f t="shared" si="2"/>
        <v>92.973154910816987</v>
      </c>
      <c r="H52">
        <f t="shared" si="3"/>
        <v>88</v>
      </c>
      <c r="I52">
        <f t="shared" si="4"/>
        <v>5800.8519676067372</v>
      </c>
      <c r="J52">
        <f t="shared" si="5"/>
        <v>31904.685821837054</v>
      </c>
      <c r="K52">
        <f t="shared" si="6"/>
        <v>16</v>
      </c>
      <c r="L52">
        <f t="shared" si="7"/>
        <v>484</v>
      </c>
      <c r="M52">
        <f t="shared" si="8"/>
        <v>2103117.7218804345</v>
      </c>
      <c r="N52">
        <f t="shared" si="9"/>
        <v>1.7049028379525211E-3</v>
      </c>
      <c r="O52">
        <f t="shared" si="10"/>
        <v>6.2405097162047479E-2</v>
      </c>
      <c r="P52">
        <f t="shared" si="17"/>
        <v>0.14472504000764982</v>
      </c>
      <c r="Q52">
        <f t="shared" si="11"/>
        <v>3.8943961518045863E-3</v>
      </c>
      <c r="R52">
        <f t="shared" si="18"/>
        <v>2.0945337205215842E-2</v>
      </c>
      <c r="AF52">
        <f t="shared" si="12"/>
        <v>0.2807017543859649</v>
      </c>
      <c r="AG52">
        <f t="shared" si="13"/>
        <v>-14.429824561403507</v>
      </c>
      <c r="AH52">
        <f t="shared" si="14"/>
        <v>-1555.2143971967871</v>
      </c>
      <c r="AI52">
        <f t="shared" si="15"/>
        <v>-436.55140973944901</v>
      </c>
      <c r="AJ52">
        <f t="shared" si="16"/>
        <v>22441.470906918548</v>
      </c>
    </row>
    <row r="53" spans="1:36" x14ac:dyDescent="0.25">
      <c r="A53">
        <v>4</v>
      </c>
      <c r="B53">
        <v>4.3499999999999997E-2</v>
      </c>
      <c r="C53">
        <v>1130.3136315325239</v>
      </c>
      <c r="D53">
        <v>36</v>
      </c>
      <c r="E53">
        <f t="shared" si="0"/>
        <v>0.17399999999999999</v>
      </c>
      <c r="F53">
        <f t="shared" si="1"/>
        <v>1.5659999999999998</v>
      </c>
      <c r="G53">
        <f t="shared" si="2"/>
        <v>49.168642971664788</v>
      </c>
      <c r="H53">
        <f t="shared" si="3"/>
        <v>144</v>
      </c>
      <c r="I53">
        <f t="shared" si="4"/>
        <v>4521.2545261300957</v>
      </c>
      <c r="J53">
        <f t="shared" si="5"/>
        <v>40691.290735170864</v>
      </c>
      <c r="K53">
        <f t="shared" si="6"/>
        <v>16</v>
      </c>
      <c r="L53">
        <f t="shared" si="7"/>
        <v>1296</v>
      </c>
      <c r="M53">
        <f t="shared" si="8"/>
        <v>1277608.9056282423</v>
      </c>
      <c r="N53">
        <f t="shared" si="9"/>
        <v>0.15107350302226996</v>
      </c>
      <c r="O53">
        <f t="shared" si="10"/>
        <v>-0.10757350302226996</v>
      </c>
      <c r="P53">
        <f t="shared" si="17"/>
        <v>-0.16997860018431743</v>
      </c>
      <c r="Q53">
        <f t="shared" si="11"/>
        <v>1.1572058552482325E-2</v>
      </c>
      <c r="R53">
        <f t="shared" si="18"/>
        <v>2.8892724520620038E-2</v>
      </c>
      <c r="AF53">
        <f t="shared" si="12"/>
        <v>0.2807017543859649</v>
      </c>
      <c r="AG53">
        <f t="shared" si="13"/>
        <v>-0.42982456140350678</v>
      </c>
      <c r="AH53">
        <f t="shared" si="14"/>
        <v>-1899.4139825221471</v>
      </c>
      <c r="AI53">
        <f t="shared" si="15"/>
        <v>-533.16883719919917</v>
      </c>
      <c r="AJ53">
        <f t="shared" si="16"/>
        <v>816.41478196126991</v>
      </c>
    </row>
    <row r="54" spans="1:36" x14ac:dyDescent="0.25">
      <c r="A54">
        <v>4</v>
      </c>
      <c r="B54">
        <v>4.7989999999999998E-2</v>
      </c>
      <c r="C54">
        <v>1100.6021601496457</v>
      </c>
      <c r="D54">
        <v>47</v>
      </c>
      <c r="E54">
        <f t="shared" si="0"/>
        <v>0.19195999999999999</v>
      </c>
      <c r="F54">
        <f t="shared" si="1"/>
        <v>2.2555299999999998</v>
      </c>
      <c r="G54">
        <f t="shared" si="2"/>
        <v>52.817897665581491</v>
      </c>
      <c r="H54">
        <f t="shared" si="3"/>
        <v>188</v>
      </c>
      <c r="I54">
        <f t="shared" si="4"/>
        <v>4402.4086405985827</v>
      </c>
      <c r="J54">
        <f t="shared" si="5"/>
        <v>51728.301527033349</v>
      </c>
      <c r="K54">
        <f t="shared" si="6"/>
        <v>16</v>
      </c>
      <c r="L54">
        <f t="shared" si="7"/>
        <v>2209</v>
      </c>
      <c r="M54">
        <f t="shared" si="8"/>
        <v>1211325.1149260662</v>
      </c>
      <c r="N54">
        <f t="shared" si="9"/>
        <v>0.27163638865652912</v>
      </c>
      <c r="O54">
        <f t="shared" si="10"/>
        <v>-0.22364638865652911</v>
      </c>
      <c r="P54">
        <f t="shared" si="17"/>
        <v>-0.11607288563425915</v>
      </c>
      <c r="Q54">
        <f t="shared" si="11"/>
        <v>5.0017707159107271E-2</v>
      </c>
      <c r="R54">
        <f t="shared" si="18"/>
        <v>1.3472914779463803E-2</v>
      </c>
      <c r="AF54">
        <f t="shared" si="12"/>
        <v>0.2807017543859649</v>
      </c>
      <c r="AG54">
        <f t="shared" si="13"/>
        <v>10.570175438596493</v>
      </c>
      <c r="AH54">
        <f t="shared" si="14"/>
        <v>-1959.2748821990278</v>
      </c>
      <c r="AI54">
        <f t="shared" si="15"/>
        <v>-549.97189675762183</v>
      </c>
      <c r="AJ54">
        <f t="shared" si="16"/>
        <v>-20709.879237279201</v>
      </c>
    </row>
    <row r="55" spans="1:36" x14ac:dyDescent="0.25">
      <c r="A55">
        <v>4</v>
      </c>
      <c r="B55">
        <v>7.0459999999999995E-2</v>
      </c>
      <c r="C55">
        <v>1110.9963274870786</v>
      </c>
      <c r="D55">
        <v>22</v>
      </c>
      <c r="E55">
        <f t="shared" si="0"/>
        <v>0.28183999999999998</v>
      </c>
      <c r="F55">
        <f t="shared" si="1"/>
        <v>1.5501199999999999</v>
      </c>
      <c r="G55">
        <f t="shared" si="2"/>
        <v>78.280801234739556</v>
      </c>
      <c r="H55">
        <f t="shared" si="3"/>
        <v>88</v>
      </c>
      <c r="I55">
        <f t="shared" si="4"/>
        <v>4443.9853099483144</v>
      </c>
      <c r="J55">
        <f t="shared" si="5"/>
        <v>24441.91920471573</v>
      </c>
      <c r="K55">
        <f t="shared" si="6"/>
        <v>16</v>
      </c>
      <c r="L55">
        <f t="shared" si="7"/>
        <v>484</v>
      </c>
      <c r="M55">
        <f t="shared" si="8"/>
        <v>1234312.8396897761</v>
      </c>
      <c r="N55">
        <f t="shared" si="9"/>
        <v>-3.1955124791491346E-3</v>
      </c>
      <c r="O55">
        <f t="shared" si="10"/>
        <v>7.3655512479149129E-2</v>
      </c>
      <c r="P55">
        <f t="shared" si="17"/>
        <v>0.29730190113567823</v>
      </c>
      <c r="Q55">
        <f t="shared" si="11"/>
        <v>5.4251345185660936E-3</v>
      </c>
      <c r="R55">
        <f t="shared" si="18"/>
        <v>8.8388420418888586E-2</v>
      </c>
      <c r="AF55">
        <f t="shared" si="12"/>
        <v>0.2807017543859649</v>
      </c>
      <c r="AG55">
        <f t="shared" si="13"/>
        <v>-14.429824561403507</v>
      </c>
      <c r="AH55">
        <f t="shared" si="14"/>
        <v>-1980.4819226389989</v>
      </c>
      <c r="AI55">
        <f t="shared" si="15"/>
        <v>-555.9247502144558</v>
      </c>
      <c r="AJ55">
        <f t="shared" si="16"/>
        <v>28578.006690711867</v>
      </c>
    </row>
    <row r="56" spans="1:36" x14ac:dyDescent="0.25">
      <c r="A56">
        <v>4</v>
      </c>
      <c r="B56">
        <v>2.9559999999999999E-2</v>
      </c>
      <c r="C56">
        <v>928.43688471864505</v>
      </c>
      <c r="D56">
        <v>22</v>
      </c>
      <c r="E56">
        <f t="shared" si="0"/>
        <v>0.11824</v>
      </c>
      <c r="F56">
        <f t="shared" si="1"/>
        <v>0.65032000000000001</v>
      </c>
      <c r="G56">
        <f t="shared" si="2"/>
        <v>27.444594312283147</v>
      </c>
      <c r="H56">
        <f t="shared" si="3"/>
        <v>88</v>
      </c>
      <c r="I56">
        <f t="shared" si="4"/>
        <v>3713.7475388745802</v>
      </c>
      <c r="J56">
        <f t="shared" si="5"/>
        <v>20425.61146381019</v>
      </c>
      <c r="K56">
        <f t="shared" si="6"/>
        <v>16</v>
      </c>
      <c r="L56">
        <f t="shared" si="7"/>
        <v>484</v>
      </c>
      <c r="M56">
        <f t="shared" si="8"/>
        <v>861995.04890606261</v>
      </c>
      <c r="N56">
        <f t="shared" si="9"/>
        <v>-5.8328153698188421E-3</v>
      </c>
      <c r="O56">
        <f t="shared" si="10"/>
        <v>3.5392815369818843E-2</v>
      </c>
      <c r="P56">
        <f t="shared" si="17"/>
        <v>-3.8262697109330286E-2</v>
      </c>
      <c r="Q56">
        <f t="shared" si="11"/>
        <v>1.252651379802085E-3</v>
      </c>
      <c r="R56">
        <f t="shared" si="18"/>
        <v>1.4640339900803523E-3</v>
      </c>
      <c r="AF56">
        <f t="shared" si="12"/>
        <v>0.2807017543859649</v>
      </c>
      <c r="AG56">
        <f t="shared" si="13"/>
        <v>-14.429824561403507</v>
      </c>
      <c r="AH56">
        <f t="shared" si="14"/>
        <v>-2195.5082821720061</v>
      </c>
      <c r="AI56">
        <f t="shared" si="15"/>
        <v>-616.28302657459824</v>
      </c>
      <c r="AJ56">
        <f t="shared" si="16"/>
        <v>31680.799334850435</v>
      </c>
    </row>
    <row r="57" spans="1:36" x14ac:dyDescent="0.25">
      <c r="A57">
        <v>4</v>
      </c>
      <c r="B57">
        <v>4.0989999999999999E-2</v>
      </c>
      <c r="C57">
        <v>892.27386026842373</v>
      </c>
      <c r="D57">
        <v>35</v>
      </c>
      <c r="E57">
        <f t="shared" si="0"/>
        <v>0.16395999999999999</v>
      </c>
      <c r="F57">
        <f t="shared" si="1"/>
        <v>1.43465</v>
      </c>
      <c r="G57">
        <f t="shared" si="2"/>
        <v>36.57430553240269</v>
      </c>
      <c r="H57">
        <f t="shared" si="3"/>
        <v>140</v>
      </c>
      <c r="I57">
        <f t="shared" si="4"/>
        <v>3569.0954410736949</v>
      </c>
      <c r="J57">
        <f t="shared" si="5"/>
        <v>31229.585109394829</v>
      </c>
      <c r="K57">
        <f t="shared" si="6"/>
        <v>16</v>
      </c>
      <c r="L57">
        <f t="shared" si="7"/>
        <v>1225</v>
      </c>
      <c r="M57">
        <f t="shared" si="8"/>
        <v>796152.64171831461</v>
      </c>
      <c r="N57">
        <f t="shared" si="9"/>
        <v>0.13663543403699216</v>
      </c>
      <c r="O57">
        <f t="shared" si="10"/>
        <v>-9.5645434036992161E-2</v>
      </c>
      <c r="P57">
        <f t="shared" si="17"/>
        <v>-0.131038249406811</v>
      </c>
      <c r="Q57">
        <f t="shared" si="11"/>
        <v>9.148049052124619E-3</v>
      </c>
      <c r="R57">
        <f t="shared" si="18"/>
        <v>1.7171022807601601E-2</v>
      </c>
      <c r="AF57">
        <f t="shared" si="12"/>
        <v>0.2807017543859649</v>
      </c>
      <c r="AG57">
        <f t="shared" si="13"/>
        <v>-1.4298245614035068</v>
      </c>
      <c r="AH57">
        <f t="shared" si="14"/>
        <v>-2268.2631113250936</v>
      </c>
      <c r="AI57">
        <f t="shared" si="15"/>
        <v>-636.70543475792101</v>
      </c>
      <c r="AJ57">
        <f t="shared" si="16"/>
        <v>3243.2183082981555</v>
      </c>
    </row>
    <row r="58" spans="1:36" x14ac:dyDescent="0.25">
      <c r="A58">
        <v>4</v>
      </c>
      <c r="B58">
        <v>7.6960000000000001E-2</v>
      </c>
      <c r="C58">
        <v>836.74728853295551</v>
      </c>
      <c r="D58">
        <v>45</v>
      </c>
      <c r="E58">
        <f t="shared" si="0"/>
        <v>0.30784</v>
      </c>
      <c r="F58">
        <f t="shared" si="1"/>
        <v>3.4632000000000001</v>
      </c>
      <c r="G58">
        <f t="shared" si="2"/>
        <v>64.396071325496251</v>
      </c>
      <c r="H58">
        <f t="shared" si="3"/>
        <v>180</v>
      </c>
      <c r="I58">
        <f t="shared" si="4"/>
        <v>3346.989154131822</v>
      </c>
      <c r="J58">
        <f t="shared" si="5"/>
        <v>37653.627983982995</v>
      </c>
      <c r="K58">
        <f t="shared" si="6"/>
        <v>16</v>
      </c>
      <c r="L58">
        <f t="shared" si="7"/>
        <v>2025</v>
      </c>
      <c r="M58">
        <f t="shared" si="8"/>
        <v>700146.02486725315</v>
      </c>
      <c r="N58">
        <f t="shared" si="9"/>
        <v>0.24582610545403563</v>
      </c>
      <c r="O58">
        <f t="shared" si="10"/>
        <v>-0.16886610545403563</v>
      </c>
      <c r="P58">
        <f t="shared" si="17"/>
        <v>-7.322067141704347E-2</v>
      </c>
      <c r="Q58">
        <f t="shared" si="11"/>
        <v>2.8515761571213483E-2</v>
      </c>
      <c r="R58">
        <f t="shared" si="18"/>
        <v>5.3612667227626466E-3</v>
      </c>
      <c r="AF58">
        <f t="shared" si="12"/>
        <v>0.2807017543859649</v>
      </c>
      <c r="AG58">
        <f t="shared" si="13"/>
        <v>8.5701754385964932</v>
      </c>
      <c r="AH58">
        <f t="shared" si="14"/>
        <v>-2362.2348205406479</v>
      </c>
      <c r="AI58">
        <f t="shared" si="15"/>
        <v>-663.08345839737478</v>
      </c>
      <c r="AJ58">
        <f t="shared" si="16"/>
        <v>-20244.766839194854</v>
      </c>
    </row>
    <row r="59" spans="1:36" x14ac:dyDescent="0.25">
      <c r="A59">
        <v>4</v>
      </c>
      <c r="B59">
        <v>8.5099999999999995E-2</v>
      </c>
      <c r="C59">
        <v>765.56595520600649</v>
      </c>
      <c r="D59">
        <v>47</v>
      </c>
      <c r="E59">
        <f t="shared" si="0"/>
        <v>0.34039999999999998</v>
      </c>
      <c r="F59">
        <f t="shared" si="1"/>
        <v>3.9996999999999998</v>
      </c>
      <c r="G59">
        <f t="shared" si="2"/>
        <v>65.149662788031151</v>
      </c>
      <c r="H59">
        <f t="shared" si="3"/>
        <v>188</v>
      </c>
      <c r="I59">
        <f t="shared" si="4"/>
        <v>3062.263820824026</v>
      </c>
      <c r="J59">
        <f t="shared" si="5"/>
        <v>35981.599894682302</v>
      </c>
      <c r="K59">
        <f t="shared" si="6"/>
        <v>16</v>
      </c>
      <c r="L59">
        <f t="shared" si="7"/>
        <v>2209</v>
      </c>
      <c r="M59">
        <f t="shared" si="8"/>
        <v>586091.23177048517</v>
      </c>
      <c r="N59">
        <f t="shared" si="9"/>
        <v>0.26679636538313617</v>
      </c>
      <c r="O59">
        <f t="shared" si="10"/>
        <v>-0.18169636538313616</v>
      </c>
      <c r="P59">
        <f t="shared" si="17"/>
        <v>-1.2830259929100529E-2</v>
      </c>
      <c r="Q59">
        <f t="shared" si="11"/>
        <v>3.3013569193442123E-2</v>
      </c>
      <c r="R59">
        <f t="shared" si="18"/>
        <v>1.6461556984828272E-4</v>
      </c>
      <c r="AF59">
        <f t="shared" si="12"/>
        <v>0.2807017543859649</v>
      </c>
      <c r="AG59">
        <f t="shared" si="13"/>
        <v>10.570175438596493</v>
      </c>
      <c r="AH59">
        <f t="shared" si="14"/>
        <v>-2474.1443404286433</v>
      </c>
      <c r="AI59">
        <f t="shared" si="15"/>
        <v>-694.49665696242619</v>
      </c>
      <c r="AJ59">
        <f t="shared" si="16"/>
        <v>-26152.139738741367</v>
      </c>
    </row>
    <row r="60" spans="1:36" x14ac:dyDescent="0.25">
      <c r="A60">
        <v>4</v>
      </c>
      <c r="B60">
        <v>0.48214894200000002</v>
      </c>
      <c r="C60">
        <v>702.94926530597911</v>
      </c>
      <c r="D60">
        <v>51</v>
      </c>
      <c r="E60">
        <f t="shared" si="0"/>
        <v>1.9285957680000001</v>
      </c>
      <c r="F60">
        <f t="shared" si="1"/>
        <v>24.589596042</v>
      </c>
      <c r="G60">
        <f t="shared" si="2"/>
        <v>338.92624454695516</v>
      </c>
      <c r="H60">
        <f t="shared" si="3"/>
        <v>204</v>
      </c>
      <c r="I60">
        <f t="shared" si="4"/>
        <v>2811.7970612239164</v>
      </c>
      <c r="J60">
        <f t="shared" si="5"/>
        <v>35850.412530604932</v>
      </c>
      <c r="K60">
        <f t="shared" si="6"/>
        <v>16</v>
      </c>
      <c r="L60">
        <f t="shared" si="7"/>
        <v>2601</v>
      </c>
      <c r="M60">
        <f t="shared" si="8"/>
        <v>494137.66959421581</v>
      </c>
      <c r="N60">
        <f t="shared" si="9"/>
        <v>0.30988891710461952</v>
      </c>
      <c r="O60">
        <f t="shared" si="10"/>
        <v>0.1722600248953805</v>
      </c>
      <c r="P60">
        <f t="shared" si="17"/>
        <v>0.35395639027851666</v>
      </c>
      <c r="Q60">
        <f t="shared" si="11"/>
        <v>2.9673516176957109E-2</v>
      </c>
      <c r="R60">
        <f t="shared" si="18"/>
        <v>0.12528512621899759</v>
      </c>
      <c r="AF60">
        <f t="shared" si="12"/>
        <v>0.2807017543859649</v>
      </c>
      <c r="AG60">
        <f t="shared" si="13"/>
        <v>14.570175438596493</v>
      </c>
      <c r="AH60">
        <f t="shared" si="14"/>
        <v>-2580.167071388822</v>
      </c>
      <c r="AI60">
        <f t="shared" si="15"/>
        <v>-724.25742354773945</v>
      </c>
      <c r="AJ60">
        <f t="shared" si="16"/>
        <v>-37593.486891024862</v>
      </c>
    </row>
    <row r="61" spans="1:36" x14ac:dyDescent="0.25">
      <c r="A61">
        <v>4</v>
      </c>
      <c r="B61">
        <v>0.50859968600000005</v>
      </c>
      <c r="C61">
        <v>659.67331387570732</v>
      </c>
      <c r="D61">
        <v>39</v>
      </c>
      <c r="E61">
        <f t="shared" si="0"/>
        <v>2.0343987440000002</v>
      </c>
      <c r="F61">
        <f t="shared" si="1"/>
        <v>19.835387754000003</v>
      </c>
      <c r="G61">
        <f t="shared" si="2"/>
        <v>335.50964029976421</v>
      </c>
      <c r="H61">
        <f t="shared" si="3"/>
        <v>156</v>
      </c>
      <c r="I61">
        <f t="shared" si="4"/>
        <v>2638.6932555028293</v>
      </c>
      <c r="J61">
        <f t="shared" si="5"/>
        <v>25727.259241152584</v>
      </c>
      <c r="K61">
        <f t="shared" si="6"/>
        <v>16</v>
      </c>
      <c r="L61">
        <f t="shared" si="7"/>
        <v>1521</v>
      </c>
      <c r="M61">
        <f t="shared" si="8"/>
        <v>435168.88103975746</v>
      </c>
      <c r="N61">
        <f t="shared" si="9"/>
        <v>0.17727235317493389</v>
      </c>
      <c r="O61">
        <f t="shared" si="10"/>
        <v>0.33132733282506616</v>
      </c>
      <c r="P61">
        <f t="shared" si="17"/>
        <v>0.15906730792968565</v>
      </c>
      <c r="Q61">
        <f t="shared" si="11"/>
        <v>0.10977780147697216</v>
      </c>
      <c r="R61">
        <f t="shared" si="18"/>
        <v>2.5302408451997434E-2</v>
      </c>
      <c r="AF61">
        <f t="shared" si="12"/>
        <v>0.2807017543859649</v>
      </c>
      <c r="AG61">
        <f t="shared" si="13"/>
        <v>2.5701754385964932</v>
      </c>
      <c r="AH61">
        <f t="shared" si="14"/>
        <v>-2669.5174348081805</v>
      </c>
      <c r="AI61">
        <f t="shared" si="15"/>
        <v>-749.3382273145769</v>
      </c>
      <c r="AJ61">
        <f t="shared" si="16"/>
        <v>-6861.1281438491005</v>
      </c>
    </row>
    <row r="62" spans="1:36" x14ac:dyDescent="0.25">
      <c r="A62">
        <v>4</v>
      </c>
      <c r="B62">
        <v>5.4609154E-2</v>
      </c>
      <c r="C62">
        <v>1111.255039533565</v>
      </c>
      <c r="D62">
        <v>36</v>
      </c>
      <c r="E62">
        <f t="shared" si="0"/>
        <v>0.218436616</v>
      </c>
      <c r="F62">
        <f t="shared" si="1"/>
        <v>1.965929544</v>
      </c>
      <c r="G62">
        <f t="shared" si="2"/>
        <v>60.684697587164536</v>
      </c>
      <c r="H62">
        <f t="shared" si="3"/>
        <v>144</v>
      </c>
      <c r="I62">
        <f t="shared" si="4"/>
        <v>4445.0201581342599</v>
      </c>
      <c r="J62">
        <f t="shared" si="5"/>
        <v>40005.181423208342</v>
      </c>
      <c r="K62">
        <f t="shared" si="6"/>
        <v>16</v>
      </c>
      <c r="L62">
        <f t="shared" si="7"/>
        <v>1296</v>
      </c>
      <c r="M62">
        <f t="shared" si="8"/>
        <v>1234887.7628887449</v>
      </c>
      <c r="N62">
        <f t="shared" si="9"/>
        <v>0.15079817746798074</v>
      </c>
      <c r="O62">
        <f t="shared" si="10"/>
        <v>-9.618902346798075E-2</v>
      </c>
      <c r="P62">
        <f t="shared" si="17"/>
        <v>-0.42751635629304691</v>
      </c>
      <c r="Q62">
        <f t="shared" si="11"/>
        <v>9.2523282357237519E-3</v>
      </c>
      <c r="R62">
        <f t="shared" si="18"/>
        <v>0.18277023489808342</v>
      </c>
      <c r="AF62">
        <f t="shared" si="12"/>
        <v>0.2807017543859649</v>
      </c>
      <c r="AG62">
        <f t="shared" si="13"/>
        <v>-0.42982456140350678</v>
      </c>
      <c r="AH62">
        <f t="shared" si="14"/>
        <v>-2266.4723897831982</v>
      </c>
      <c r="AI62">
        <f t="shared" si="15"/>
        <v>-636.20277607949424</v>
      </c>
      <c r="AJ62">
        <f t="shared" si="16"/>
        <v>974.18550087172105</v>
      </c>
    </row>
    <row r="63" spans="1:36" x14ac:dyDescent="0.25">
      <c r="A63">
        <v>5</v>
      </c>
      <c r="B63">
        <v>-0.102994894</v>
      </c>
      <c r="C63">
        <v>1156.5552635414249</v>
      </c>
      <c r="D63">
        <v>18</v>
      </c>
      <c r="E63">
        <f t="shared" si="0"/>
        <v>-0.51497447000000007</v>
      </c>
      <c r="F63">
        <f t="shared" si="1"/>
        <v>-1.8539080920000002</v>
      </c>
      <c r="G63">
        <f t="shared" si="2"/>
        <v>-119.11928677359113</v>
      </c>
      <c r="H63">
        <f t="shared" si="3"/>
        <v>90</v>
      </c>
      <c r="I63">
        <f t="shared" si="4"/>
        <v>5782.7763177071247</v>
      </c>
      <c r="J63">
        <f t="shared" si="5"/>
        <v>20817.994743745647</v>
      </c>
      <c r="K63">
        <f t="shared" si="6"/>
        <v>25</v>
      </c>
      <c r="L63">
        <f t="shared" si="7"/>
        <v>324</v>
      </c>
      <c r="M63">
        <f t="shared" si="8"/>
        <v>1337620.0776253748</v>
      </c>
      <c r="N63">
        <f t="shared" si="9"/>
        <v>-2.2411941557985926E-2</v>
      </c>
      <c r="O63">
        <f t="shared" si="10"/>
        <v>-8.0582952442014077E-2</v>
      </c>
      <c r="P63">
        <f t="shared" si="17"/>
        <v>1.5606071025966672E-2</v>
      </c>
      <c r="Q63">
        <f t="shared" si="11"/>
        <v>6.4936122242719024E-3</v>
      </c>
      <c r="R63">
        <f t="shared" si="18"/>
        <v>2.4354945286751646E-4</v>
      </c>
      <c r="AF63">
        <f t="shared" si="12"/>
        <v>1.2807017543859649</v>
      </c>
      <c r="AG63">
        <f t="shared" si="13"/>
        <v>-18.429824561403507</v>
      </c>
      <c r="AH63">
        <f t="shared" si="14"/>
        <v>-2263.1438766972497</v>
      </c>
      <c r="AI63">
        <f t="shared" si="15"/>
        <v>-2898.4123333140215</v>
      </c>
      <c r="AJ63">
        <f t="shared" si="16"/>
        <v>41709.344604744918</v>
      </c>
    </row>
    <row r="64" spans="1:36" x14ac:dyDescent="0.25">
      <c r="A64">
        <v>4</v>
      </c>
      <c r="B64">
        <v>-0.22914546</v>
      </c>
      <c r="C64">
        <v>1243.7855160408601</v>
      </c>
      <c r="D64">
        <v>28</v>
      </c>
      <c r="E64">
        <f t="shared" si="0"/>
        <v>-0.91658183999999998</v>
      </c>
      <c r="F64">
        <f t="shared" si="1"/>
        <v>-6.4160728799999998</v>
      </c>
      <c r="G64">
        <f t="shared" si="2"/>
        <v>-285.00780421452026</v>
      </c>
      <c r="H64">
        <f t="shared" si="3"/>
        <v>112</v>
      </c>
      <c r="I64">
        <f t="shared" si="4"/>
        <v>4975.1420641634404</v>
      </c>
      <c r="J64">
        <f t="shared" si="5"/>
        <v>34825.994449144084</v>
      </c>
      <c r="K64">
        <f t="shared" si="6"/>
        <v>16</v>
      </c>
      <c r="L64">
        <f t="shared" si="7"/>
        <v>784</v>
      </c>
      <c r="M64">
        <f t="shared" si="8"/>
        <v>1547002.4099130286</v>
      </c>
      <c r="N64">
        <f t="shared" si="9"/>
        <v>6.4718489849841784E-2</v>
      </c>
      <c r="O64">
        <f t="shared" si="10"/>
        <v>-0.29386394984984177</v>
      </c>
      <c r="P64">
        <f t="shared" si="17"/>
        <v>-0.21328099740782769</v>
      </c>
      <c r="Q64">
        <f t="shared" si="11"/>
        <v>8.6356021021350315E-2</v>
      </c>
      <c r="R64">
        <f t="shared" si="18"/>
        <v>4.5488783855277798E-2</v>
      </c>
      <c r="AF64">
        <f t="shared" si="12"/>
        <v>0.2807017543859649</v>
      </c>
      <c r="AG64">
        <f t="shared" si="13"/>
        <v>-8.4298245614035068</v>
      </c>
      <c r="AH64">
        <f t="shared" si="14"/>
        <v>-2218.6144520600265</v>
      </c>
      <c r="AI64">
        <f t="shared" si="15"/>
        <v>-622.76896899930568</v>
      </c>
      <c r="AJ64">
        <f t="shared" si="16"/>
        <v>18702.530600260394</v>
      </c>
    </row>
    <row r="65" spans="1:36" x14ac:dyDescent="0.25">
      <c r="A65">
        <v>5</v>
      </c>
      <c r="B65">
        <v>-0.33875381799999998</v>
      </c>
      <c r="C65">
        <v>1310.7875281866229</v>
      </c>
      <c r="D65">
        <v>22</v>
      </c>
      <c r="E65">
        <f t="shared" si="0"/>
        <v>-1.69376909</v>
      </c>
      <c r="F65">
        <f t="shared" si="1"/>
        <v>-7.4525839959999995</v>
      </c>
      <c r="G65">
        <f t="shared" si="2"/>
        <v>-444.03427976000108</v>
      </c>
      <c r="H65">
        <f t="shared" si="3"/>
        <v>110</v>
      </c>
      <c r="I65">
        <f t="shared" si="4"/>
        <v>6553.9376409331144</v>
      </c>
      <c r="J65">
        <f t="shared" si="5"/>
        <v>28837.325620105705</v>
      </c>
      <c r="K65">
        <f t="shared" si="6"/>
        <v>25</v>
      </c>
      <c r="L65">
        <f t="shared" si="7"/>
        <v>484</v>
      </c>
      <c r="M65">
        <f t="shared" si="8"/>
        <v>1718163.9440495968</v>
      </c>
      <c r="N65">
        <f t="shared" si="9"/>
        <v>2.3813268578686791E-2</v>
      </c>
      <c r="O65">
        <f t="shared" si="10"/>
        <v>-0.36256708657868675</v>
      </c>
      <c r="P65">
        <f t="shared" si="17"/>
        <v>-6.8703136728844982E-2</v>
      </c>
      <c r="Q65">
        <f t="shared" si="11"/>
        <v>0.13145489227015694</v>
      </c>
      <c r="R65">
        <f t="shared" si="18"/>
        <v>4.7201209963823685E-3</v>
      </c>
      <c r="AF65">
        <f t="shared" si="12"/>
        <v>1.2807017543859649</v>
      </c>
      <c r="AG65">
        <f t="shared" si="13"/>
        <v>-14.429824561403507</v>
      </c>
      <c r="AH65">
        <f t="shared" si="14"/>
        <v>-2194.2781024538799</v>
      </c>
      <c r="AI65">
        <f t="shared" si="15"/>
        <v>-2810.2158154233898</v>
      </c>
      <c r="AJ65">
        <f t="shared" si="16"/>
        <v>31663.048057338878</v>
      </c>
    </row>
    <row r="66" spans="1:36" x14ac:dyDescent="0.25">
      <c r="A66">
        <v>5</v>
      </c>
      <c r="B66">
        <v>0.41801581100000001</v>
      </c>
      <c r="C66">
        <v>1223.1118002704022</v>
      </c>
      <c r="D66">
        <v>36</v>
      </c>
      <c r="E66">
        <f t="shared" si="0"/>
        <v>2.0900790549999999</v>
      </c>
      <c r="F66">
        <f t="shared" si="1"/>
        <v>15.048569196000001</v>
      </c>
      <c r="G66">
        <f t="shared" si="2"/>
        <v>511.28007113370222</v>
      </c>
      <c r="H66">
        <f t="shared" si="3"/>
        <v>180</v>
      </c>
      <c r="I66">
        <f t="shared" si="4"/>
        <v>6115.5590013520114</v>
      </c>
      <c r="J66">
        <f t="shared" si="5"/>
        <v>44032.024809734481</v>
      </c>
      <c r="K66">
        <f t="shared" si="6"/>
        <v>25</v>
      </c>
      <c r="L66">
        <f t="shared" si="7"/>
        <v>1296</v>
      </c>
      <c r="M66">
        <f t="shared" si="8"/>
        <v>1496002.4759607043</v>
      </c>
      <c r="N66">
        <f t="shared" si="9"/>
        <v>0.17653663391709604</v>
      </c>
      <c r="O66">
        <f t="shared" si="10"/>
        <v>0.24147917708290398</v>
      </c>
      <c r="P66">
        <f t="shared" si="17"/>
        <v>0.60404626366159075</v>
      </c>
      <c r="Q66">
        <f t="shared" si="11"/>
        <v>5.8312192964636501E-2</v>
      </c>
      <c r="R66">
        <f t="shared" si="18"/>
        <v>0.36487188864352804</v>
      </c>
      <c r="AF66">
        <f t="shared" si="12"/>
        <v>1.2807017543859649</v>
      </c>
      <c r="AG66">
        <f t="shared" si="13"/>
        <v>-0.42982456140350678</v>
      </c>
      <c r="AH66">
        <f t="shared" si="14"/>
        <v>-2324.9788912025297</v>
      </c>
      <c r="AI66">
        <f t="shared" si="15"/>
        <v>-2977.6045448734153</v>
      </c>
      <c r="AJ66">
        <f t="shared" si="16"/>
        <v>999.33303218353876</v>
      </c>
    </row>
    <row r="67" spans="1:36" x14ac:dyDescent="0.25">
      <c r="A67">
        <v>5</v>
      </c>
      <c r="B67">
        <v>9.0800000000000006E-2</v>
      </c>
      <c r="C67">
        <v>1159.7924582906574</v>
      </c>
      <c r="D67">
        <v>48</v>
      </c>
      <c r="E67">
        <f t="shared" ref="E67:E115" si="39">A67*B67</f>
        <v>0.45400000000000001</v>
      </c>
      <c r="F67">
        <f t="shared" ref="F67:F115" si="40">D67*B67</f>
        <v>4.3584000000000005</v>
      </c>
      <c r="G67">
        <f t="shared" ref="G67:G115" si="41">C67*B67</f>
        <v>105.30915521279169</v>
      </c>
      <c r="H67">
        <f t="shared" ref="H67:H115" si="42">A67*D67</f>
        <v>240</v>
      </c>
      <c r="I67">
        <f t="shared" ref="I67:I115" si="43">A67*C67</f>
        <v>5798.9622914532865</v>
      </c>
      <c r="J67">
        <f t="shared" ref="J67:J115" si="44">D67*C67</f>
        <v>55670.037997951556</v>
      </c>
      <c r="K67">
        <f t="shared" ref="K67:K115" si="45">A67^2</f>
        <v>25</v>
      </c>
      <c r="L67">
        <f t="shared" ref="L67:L115" si="46">D67^2</f>
        <v>2304</v>
      </c>
      <c r="M67">
        <f t="shared" ref="M67:M115" si="47">C67^2</f>
        <v>1345118.5463078863</v>
      </c>
      <c r="N67">
        <f t="shared" ref="N67:N115" si="48">$AD$2+($AD$3*A67)+($AD$4*D67)+($AD$5*C67)</f>
        <v>0.30761329352203737</v>
      </c>
      <c r="O67">
        <f t="shared" ref="O67:O115" si="49">B67-N67</f>
        <v>-0.21681329352203738</v>
      </c>
      <c r="P67">
        <f t="shared" si="17"/>
        <v>-0.45829247060494138</v>
      </c>
      <c r="Q67">
        <f t="shared" ref="Q67:Q115" si="50">O67^2</f>
        <v>4.7008004247873138E-2</v>
      </c>
      <c r="R67">
        <f t="shared" si="18"/>
        <v>0.21003198861318106</v>
      </c>
      <c r="AF67">
        <f t="shared" ref="AF67:AF115" si="51">A67-AVERAGE($A$2:$A$115)</f>
        <v>1.2807017543859649</v>
      </c>
      <c r="AG67">
        <f t="shared" ref="AG67:AG115" si="52">D67-AVERAGE($D$2:$D$115)</f>
        <v>11.570175438596493</v>
      </c>
      <c r="AH67">
        <f t="shared" ref="AH67:AH115" si="53">C67-AVERAGE(C67:C180)</f>
        <v>-2434.797811006325</v>
      </c>
      <c r="AI67">
        <f t="shared" ref="AI67:AI115" si="54">AF67*AH67</f>
        <v>-3118.2498281309072</v>
      </c>
      <c r="AJ67">
        <f t="shared" ref="AJ67:AJ115" si="55">AG67*AH67</f>
        <v>-28171.037830853889</v>
      </c>
    </row>
    <row r="68" spans="1:36" x14ac:dyDescent="0.25">
      <c r="A68">
        <v>3</v>
      </c>
      <c r="B68">
        <v>0.14302999999999999</v>
      </c>
      <c r="C68">
        <v>10195.444703860527</v>
      </c>
      <c r="D68">
        <v>22</v>
      </c>
      <c r="E68">
        <f t="shared" si="39"/>
        <v>0.42908999999999997</v>
      </c>
      <c r="F68">
        <f t="shared" si="40"/>
        <v>3.1466599999999998</v>
      </c>
      <c r="G68">
        <f t="shared" si="41"/>
        <v>1458.254455993171</v>
      </c>
      <c r="H68">
        <f t="shared" si="42"/>
        <v>66</v>
      </c>
      <c r="I68">
        <f t="shared" si="43"/>
        <v>30586.334111581578</v>
      </c>
      <c r="J68">
        <f t="shared" si="44"/>
        <v>224299.7834849316</v>
      </c>
      <c r="K68">
        <f t="shared" si="45"/>
        <v>9</v>
      </c>
      <c r="L68">
        <f t="shared" si="46"/>
        <v>484</v>
      </c>
      <c r="M68">
        <f t="shared" si="47"/>
        <v>103947092.70947766</v>
      </c>
      <c r="N68">
        <f t="shared" si="48"/>
        <v>0.10391833251278326</v>
      </c>
      <c r="O68">
        <f t="shared" si="49"/>
        <v>3.9111667487216728E-2</v>
      </c>
      <c r="P68">
        <f t="shared" ref="P68:P115" si="56">O68-O67</f>
        <v>0.2559249610092541</v>
      </c>
      <c r="Q68">
        <f t="shared" si="50"/>
        <v>1.5297225336306061E-3</v>
      </c>
      <c r="R68">
        <f t="shared" ref="R68:R115" si="57">P68^2</f>
        <v>6.5497585667588232E-2</v>
      </c>
      <c r="AF68">
        <f t="shared" si="51"/>
        <v>-0.7192982456140351</v>
      </c>
      <c r="AG68">
        <f t="shared" si="52"/>
        <v>-14.429824561403507</v>
      </c>
      <c r="AH68">
        <f t="shared" si="53"/>
        <v>6551.1646833185168</v>
      </c>
      <c r="AI68">
        <f t="shared" si="54"/>
        <v>-4712.2412634396351</v>
      </c>
      <c r="AJ68">
        <f t="shared" si="55"/>
        <v>-94532.157053148767</v>
      </c>
    </row>
    <row r="69" spans="1:36" x14ac:dyDescent="0.25">
      <c r="A69">
        <v>5</v>
      </c>
      <c r="B69">
        <v>4.4699999999999997E-2</v>
      </c>
      <c r="C69">
        <v>10655.347457727257</v>
      </c>
      <c r="D69">
        <v>22</v>
      </c>
      <c r="E69">
        <f t="shared" si="39"/>
        <v>0.22349999999999998</v>
      </c>
      <c r="F69">
        <f t="shared" si="40"/>
        <v>0.98339999999999994</v>
      </c>
      <c r="G69">
        <f t="shared" si="41"/>
        <v>476.29403136040838</v>
      </c>
      <c r="H69">
        <f t="shared" si="42"/>
        <v>110</v>
      </c>
      <c r="I69">
        <f t="shared" si="43"/>
        <v>53276.737288636286</v>
      </c>
      <c r="J69">
        <f t="shared" si="44"/>
        <v>234417.64406999966</v>
      </c>
      <c r="K69">
        <f t="shared" si="45"/>
        <v>25</v>
      </c>
      <c r="L69">
        <f t="shared" si="46"/>
        <v>484</v>
      </c>
      <c r="M69">
        <f t="shared" si="47"/>
        <v>113536429.44489473</v>
      </c>
      <c r="N69">
        <f t="shared" si="48"/>
        <v>0.15880729869014978</v>
      </c>
      <c r="O69">
        <f t="shared" si="49"/>
        <v>-0.11410729869014979</v>
      </c>
      <c r="P69">
        <f t="shared" si="56"/>
        <v>-0.15321896617736652</v>
      </c>
      <c r="Q69">
        <f t="shared" si="50"/>
        <v>1.3020475614363061E-2</v>
      </c>
      <c r="R69">
        <f t="shared" si="57"/>
        <v>2.3476051596460986E-2</v>
      </c>
      <c r="AF69">
        <f t="shared" si="51"/>
        <v>1.2807017543859649</v>
      </c>
      <c r="AG69">
        <f t="shared" si="52"/>
        <v>-14.429824561403507</v>
      </c>
      <c r="AH69">
        <f t="shared" si="53"/>
        <v>7147.5500347543839</v>
      </c>
      <c r="AI69">
        <f t="shared" si="54"/>
        <v>9153.8798690714029</v>
      </c>
      <c r="AJ69">
        <f t="shared" si="55"/>
        <v>-103137.89304535929</v>
      </c>
    </row>
    <row r="70" spans="1:36" x14ac:dyDescent="0.25">
      <c r="A70">
        <v>5</v>
      </c>
      <c r="B70">
        <v>0.39563999999999999</v>
      </c>
      <c r="C70">
        <v>7504.8449555951893</v>
      </c>
      <c r="D70">
        <v>35</v>
      </c>
      <c r="E70">
        <f t="shared" si="39"/>
        <v>1.9782</v>
      </c>
      <c r="F70">
        <f t="shared" si="40"/>
        <v>13.8474</v>
      </c>
      <c r="G70">
        <f t="shared" si="41"/>
        <v>2969.2168582316808</v>
      </c>
      <c r="H70">
        <f t="shared" si="42"/>
        <v>175</v>
      </c>
      <c r="I70">
        <f t="shared" si="43"/>
        <v>37524.224777975949</v>
      </c>
      <c r="J70">
        <f t="shared" si="44"/>
        <v>262669.5734458316</v>
      </c>
      <c r="K70">
        <f t="shared" si="45"/>
        <v>25</v>
      </c>
      <c r="L70">
        <f t="shared" si="46"/>
        <v>1225</v>
      </c>
      <c r="M70">
        <f t="shared" si="47"/>
        <v>56322697.807522558</v>
      </c>
      <c r="N70">
        <f t="shared" si="48"/>
        <v>0.25628496101768583</v>
      </c>
      <c r="O70">
        <f t="shared" si="49"/>
        <v>0.13935503898231416</v>
      </c>
      <c r="P70">
        <f t="shared" si="56"/>
        <v>0.25346233767246396</v>
      </c>
      <c r="Q70">
        <f t="shared" si="50"/>
        <v>1.94198268897623E-2</v>
      </c>
      <c r="R70">
        <f t="shared" si="57"/>
        <v>6.424315661839014E-2</v>
      </c>
      <c r="AF70">
        <f t="shared" si="51"/>
        <v>1.2807017543859649</v>
      </c>
      <c r="AG70">
        <f t="shared" si="52"/>
        <v>-1.4298245614035068</v>
      </c>
      <c r="AH70">
        <f t="shared" si="53"/>
        <v>4149.1230652766644</v>
      </c>
      <c r="AI70">
        <f t="shared" si="54"/>
        <v>5313.7891888630966</v>
      </c>
      <c r="AJ70">
        <f t="shared" si="55"/>
        <v>-5932.51806701838</v>
      </c>
    </row>
    <row r="71" spans="1:36" x14ac:dyDescent="0.25">
      <c r="A71">
        <v>5</v>
      </c>
      <c r="B71">
        <v>0.123940172</v>
      </c>
      <c r="C71">
        <v>4623.7022376274172</v>
      </c>
      <c r="D71">
        <v>45</v>
      </c>
      <c r="E71">
        <f t="shared" si="39"/>
        <v>0.61970086000000002</v>
      </c>
      <c r="F71">
        <f t="shared" si="40"/>
        <v>5.5773077400000002</v>
      </c>
      <c r="G71">
        <f t="shared" si="41"/>
        <v>573.06245060832691</v>
      </c>
      <c r="H71">
        <f t="shared" si="42"/>
        <v>225</v>
      </c>
      <c r="I71">
        <f t="shared" si="43"/>
        <v>23118.511188137087</v>
      </c>
      <c r="J71">
        <f t="shared" si="44"/>
        <v>208066.60069323378</v>
      </c>
      <c r="K71">
        <f t="shared" si="45"/>
        <v>25</v>
      </c>
      <c r="L71">
        <f t="shared" si="46"/>
        <v>2025</v>
      </c>
      <c r="M71">
        <f t="shared" si="47"/>
        <v>21378622.382240783</v>
      </c>
      <c r="N71">
        <f t="shared" si="48"/>
        <v>0.32465602038193669</v>
      </c>
      <c r="O71">
        <f t="shared" si="49"/>
        <v>-0.20071584838193668</v>
      </c>
      <c r="P71">
        <f t="shared" si="56"/>
        <v>-0.34007088736425084</v>
      </c>
      <c r="Q71">
        <f t="shared" si="50"/>
        <v>4.0286851791680595E-2</v>
      </c>
      <c r="R71">
        <f t="shared" si="57"/>
        <v>0.11564820843270898</v>
      </c>
      <c r="AF71">
        <f t="shared" si="51"/>
        <v>1.2807017543859649</v>
      </c>
      <c r="AG71">
        <f t="shared" si="52"/>
        <v>8.5701754385964932</v>
      </c>
      <c r="AH71">
        <f t="shared" si="53"/>
        <v>1358.178674814907</v>
      </c>
      <c r="AI71">
        <f t="shared" si="54"/>
        <v>1739.4218116050563</v>
      </c>
      <c r="AJ71">
        <f t="shared" si="55"/>
        <v>11639.829520124249</v>
      </c>
    </row>
    <row r="72" spans="1:36" x14ac:dyDescent="0.25">
      <c r="A72">
        <v>5</v>
      </c>
      <c r="B72">
        <v>0.42477832500000001</v>
      </c>
      <c r="C72">
        <v>5041.8296487637963</v>
      </c>
      <c r="D72">
        <v>46</v>
      </c>
      <c r="E72">
        <f t="shared" si="39"/>
        <v>2.1238916250000002</v>
      </c>
      <c r="F72">
        <f t="shared" si="40"/>
        <v>19.539802950000002</v>
      </c>
      <c r="G72">
        <f t="shared" si="41"/>
        <v>2141.659953137224</v>
      </c>
      <c r="H72">
        <f t="shared" si="42"/>
        <v>230</v>
      </c>
      <c r="I72">
        <f t="shared" si="43"/>
        <v>25209.148243818981</v>
      </c>
      <c r="J72">
        <f t="shared" si="44"/>
        <v>231924.16384313462</v>
      </c>
      <c r="K72">
        <f t="shared" si="45"/>
        <v>25</v>
      </c>
      <c r="L72">
        <f t="shared" si="46"/>
        <v>2116</v>
      </c>
      <c r="M72">
        <f t="shared" si="47"/>
        <v>25420046.207153667</v>
      </c>
      <c r="N72">
        <f t="shared" si="48"/>
        <v>0.34169568392735727</v>
      </c>
      <c r="O72">
        <f t="shared" si="49"/>
        <v>8.3082641072642738E-2</v>
      </c>
      <c r="P72">
        <f t="shared" si="56"/>
        <v>0.28379848945457942</v>
      </c>
      <c r="Q72">
        <f t="shared" si="50"/>
        <v>6.9027252476055821E-3</v>
      </c>
      <c r="R72">
        <f t="shared" si="57"/>
        <v>8.0541582616701024E-2</v>
      </c>
      <c r="AF72">
        <f t="shared" si="51"/>
        <v>1.2807017543859649</v>
      </c>
      <c r="AG72">
        <f t="shared" si="52"/>
        <v>9.5701754385964932</v>
      </c>
      <c r="AH72">
        <f t="shared" si="53"/>
        <v>1806.4878342805059</v>
      </c>
      <c r="AI72">
        <f t="shared" si="54"/>
        <v>2313.5721386399459</v>
      </c>
      <c r="AJ72">
        <f t="shared" si="55"/>
        <v>17288.405501754671</v>
      </c>
    </row>
    <row r="73" spans="1:36" x14ac:dyDescent="0.25">
      <c r="A73">
        <v>5</v>
      </c>
      <c r="B73">
        <v>0.82571841099999999</v>
      </c>
      <c r="C73">
        <v>4663.0816884802543</v>
      </c>
      <c r="D73">
        <v>51</v>
      </c>
      <c r="E73">
        <f t="shared" si="39"/>
        <v>4.1285920550000004</v>
      </c>
      <c r="F73">
        <f t="shared" si="40"/>
        <v>42.111638960999997</v>
      </c>
      <c r="G73">
        <f t="shared" si="41"/>
        <v>3850.3924021751127</v>
      </c>
      <c r="H73">
        <f t="shared" si="42"/>
        <v>255</v>
      </c>
      <c r="I73">
        <f t="shared" si="43"/>
        <v>23315.408442401273</v>
      </c>
      <c r="J73">
        <f t="shared" si="44"/>
        <v>237817.16611249297</v>
      </c>
      <c r="K73">
        <f t="shared" si="45"/>
        <v>25</v>
      </c>
      <c r="L73">
        <f t="shared" si="46"/>
        <v>2601</v>
      </c>
      <c r="M73">
        <f t="shared" si="47"/>
        <v>21744330.83343986</v>
      </c>
      <c r="N73">
        <f t="shared" si="48"/>
        <v>0.39122060047606749</v>
      </c>
      <c r="O73">
        <f t="shared" si="49"/>
        <v>0.43449781052393249</v>
      </c>
      <c r="P73">
        <f t="shared" si="56"/>
        <v>0.35141516945128976</v>
      </c>
      <c r="Q73">
        <f t="shared" si="50"/>
        <v>0.18878834735009115</v>
      </c>
      <c r="R73">
        <f t="shared" si="57"/>
        <v>0.1234926213204787</v>
      </c>
      <c r="AF73">
        <f t="shared" si="51"/>
        <v>1.2807017543859649</v>
      </c>
      <c r="AG73">
        <f t="shared" si="52"/>
        <v>14.570175438596493</v>
      </c>
      <c r="AH73">
        <f t="shared" si="53"/>
        <v>1468.7964156851581</v>
      </c>
      <c r="AI73">
        <f t="shared" si="54"/>
        <v>1881.0901464037988</v>
      </c>
      <c r="AJ73">
        <f t="shared" si="55"/>
        <v>21400.621460114457</v>
      </c>
    </row>
    <row r="74" spans="1:36" x14ac:dyDescent="0.25">
      <c r="A74">
        <v>4</v>
      </c>
      <c r="B74">
        <v>0.15190000000000001</v>
      </c>
      <c r="C74">
        <v>39.806322126253171</v>
      </c>
      <c r="D74">
        <v>20</v>
      </c>
      <c r="E74">
        <f t="shared" si="39"/>
        <v>0.60760000000000003</v>
      </c>
      <c r="F74">
        <f t="shared" si="40"/>
        <v>3.0380000000000003</v>
      </c>
      <c r="G74">
        <f t="shared" si="41"/>
        <v>6.0465803309778572</v>
      </c>
      <c r="H74">
        <f t="shared" si="42"/>
        <v>80</v>
      </c>
      <c r="I74">
        <f t="shared" si="43"/>
        <v>159.22528850501268</v>
      </c>
      <c r="J74">
        <f t="shared" si="44"/>
        <v>796.12644252506345</v>
      </c>
      <c r="K74">
        <f t="shared" si="45"/>
        <v>16</v>
      </c>
      <c r="L74">
        <f t="shared" si="46"/>
        <v>400</v>
      </c>
      <c r="M74">
        <f t="shared" si="47"/>
        <v>1584.5432812190327</v>
      </c>
      <c r="N74">
        <f t="shared" si="48"/>
        <v>-4.0668776515032805E-2</v>
      </c>
      <c r="O74">
        <f t="shared" si="49"/>
        <v>0.19256877651503282</v>
      </c>
      <c r="P74">
        <f t="shared" si="56"/>
        <v>-0.24192903400889967</v>
      </c>
      <c r="Q74">
        <f t="shared" si="50"/>
        <v>3.7082733688496655E-2</v>
      </c>
      <c r="R74">
        <f t="shared" si="57"/>
        <v>5.8529657496479336E-2</v>
      </c>
      <c r="AF74">
        <f t="shared" si="51"/>
        <v>0.2807017543859649</v>
      </c>
      <c r="AG74">
        <f t="shared" si="52"/>
        <v>-16.429824561403507</v>
      </c>
      <c r="AH74">
        <f t="shared" si="53"/>
        <v>-3120.3208944901189</v>
      </c>
      <c r="AI74">
        <f t="shared" si="54"/>
        <v>-875.8795493305596</v>
      </c>
      <c r="AJ74">
        <f t="shared" si="55"/>
        <v>51266.324871754317</v>
      </c>
    </row>
    <row r="75" spans="1:36" x14ac:dyDescent="0.25">
      <c r="A75">
        <v>4</v>
      </c>
      <c r="B75">
        <v>0.15318999999999999</v>
      </c>
      <c r="C75">
        <v>36.385686609697323</v>
      </c>
      <c r="D75">
        <v>22</v>
      </c>
      <c r="E75">
        <f t="shared" si="39"/>
        <v>0.61275999999999997</v>
      </c>
      <c r="F75">
        <f t="shared" si="40"/>
        <v>3.37018</v>
      </c>
      <c r="G75">
        <f t="shared" si="41"/>
        <v>5.5739233317395325</v>
      </c>
      <c r="H75">
        <f t="shared" si="42"/>
        <v>88</v>
      </c>
      <c r="I75">
        <f t="shared" si="43"/>
        <v>145.54274643878929</v>
      </c>
      <c r="J75">
        <f t="shared" si="44"/>
        <v>800.4851054133411</v>
      </c>
      <c r="K75">
        <f t="shared" si="45"/>
        <v>16</v>
      </c>
      <c r="L75">
        <f t="shared" si="46"/>
        <v>484</v>
      </c>
      <c r="M75">
        <f t="shared" si="47"/>
        <v>1323.918190059107</v>
      </c>
      <c r="N75">
        <f t="shared" si="48"/>
        <v>-1.8719627291031025E-2</v>
      </c>
      <c r="O75">
        <f t="shared" si="49"/>
        <v>0.17190962729103101</v>
      </c>
      <c r="P75">
        <f t="shared" si="56"/>
        <v>-2.0659149224001805E-2</v>
      </c>
      <c r="Q75">
        <f t="shared" si="50"/>
        <v>2.9552919955341195E-2</v>
      </c>
      <c r="R75">
        <f t="shared" si="57"/>
        <v>4.2680044665957436E-4</v>
      </c>
      <c r="AF75">
        <f t="shared" si="51"/>
        <v>0.2807017543859649</v>
      </c>
      <c r="AG75">
        <f t="shared" si="52"/>
        <v>-14.429824561403507</v>
      </c>
      <c r="AH75">
        <f t="shared" si="53"/>
        <v>-3198.0348846373922</v>
      </c>
      <c r="AI75">
        <f t="shared" si="54"/>
        <v>-897.69400270523283</v>
      </c>
      <c r="AJ75">
        <f t="shared" si="55"/>
        <v>46147.082326565869</v>
      </c>
    </row>
    <row r="76" spans="1:36" x14ac:dyDescent="0.25">
      <c r="A76">
        <v>4</v>
      </c>
      <c r="B76">
        <v>0.15198</v>
      </c>
      <c r="C76">
        <v>31.270178631545839</v>
      </c>
      <c r="D76">
        <v>32</v>
      </c>
      <c r="E76">
        <f t="shared" si="39"/>
        <v>0.60792000000000002</v>
      </c>
      <c r="F76">
        <f t="shared" si="40"/>
        <v>4.8633600000000001</v>
      </c>
      <c r="G76">
        <f t="shared" si="41"/>
        <v>4.7524417484223367</v>
      </c>
      <c r="H76">
        <f t="shared" si="42"/>
        <v>128</v>
      </c>
      <c r="I76">
        <f t="shared" si="43"/>
        <v>125.08071452618336</v>
      </c>
      <c r="J76">
        <f t="shared" si="44"/>
        <v>1000.6457162094669</v>
      </c>
      <c r="K76">
        <f t="shared" si="45"/>
        <v>16</v>
      </c>
      <c r="L76">
        <f t="shared" si="46"/>
        <v>1024</v>
      </c>
      <c r="M76">
        <f t="shared" si="47"/>
        <v>977.824071648786</v>
      </c>
      <c r="N76">
        <f t="shared" si="48"/>
        <v>9.1199295933493824E-2</v>
      </c>
      <c r="O76">
        <f t="shared" si="49"/>
        <v>6.078070406650618E-2</v>
      </c>
      <c r="P76">
        <f t="shared" si="56"/>
        <v>-0.11112892322452483</v>
      </c>
      <c r="Q76">
        <f t="shared" si="50"/>
        <v>3.694293986820201E-3</v>
      </c>
      <c r="R76">
        <f t="shared" si="57"/>
        <v>1.2349637577042334E-2</v>
      </c>
      <c r="AF76">
        <f t="shared" si="51"/>
        <v>0.2807017543859649</v>
      </c>
      <c r="AG76">
        <f t="shared" si="52"/>
        <v>-4.4298245614035068</v>
      </c>
      <c r="AH76">
        <f t="shared" si="53"/>
        <v>-3281.1512434603574</v>
      </c>
      <c r="AI76">
        <f t="shared" si="54"/>
        <v>-921.02491044501255</v>
      </c>
      <c r="AJ76">
        <f t="shared" si="55"/>
        <v>14534.924367960348</v>
      </c>
    </row>
    <row r="77" spans="1:36" x14ac:dyDescent="0.25">
      <c r="A77">
        <v>4</v>
      </c>
      <c r="B77">
        <v>0.15612999999999999</v>
      </c>
      <c r="C77">
        <v>30.093583769810071</v>
      </c>
      <c r="D77">
        <v>41</v>
      </c>
      <c r="E77">
        <f t="shared" si="39"/>
        <v>0.62451999999999996</v>
      </c>
      <c r="F77">
        <f t="shared" si="40"/>
        <v>6.4013299999999997</v>
      </c>
      <c r="G77">
        <f t="shared" si="41"/>
        <v>4.6985112339804465</v>
      </c>
      <c r="H77">
        <f t="shared" si="42"/>
        <v>164</v>
      </c>
      <c r="I77">
        <f t="shared" si="43"/>
        <v>120.37433507924028</v>
      </c>
      <c r="J77">
        <f t="shared" si="44"/>
        <v>1233.8369345622129</v>
      </c>
      <c r="K77">
        <f t="shared" si="45"/>
        <v>16</v>
      </c>
      <c r="L77">
        <f t="shared" si="46"/>
        <v>1681</v>
      </c>
      <c r="M77">
        <f t="shared" si="47"/>
        <v>905.62378411057614</v>
      </c>
      <c r="N77">
        <f t="shared" si="48"/>
        <v>0.19017583943493188</v>
      </c>
      <c r="O77">
        <f t="shared" si="49"/>
        <v>-3.404583943493189E-2</v>
      </c>
      <c r="P77">
        <f t="shared" si="56"/>
        <v>-9.4826543501438071E-2</v>
      </c>
      <c r="Q77">
        <f t="shared" si="50"/>
        <v>1.1591191828291634E-3</v>
      </c>
      <c r="R77">
        <f t="shared" si="57"/>
        <v>8.9920733524301265E-3</v>
      </c>
      <c r="AF77">
        <f t="shared" si="51"/>
        <v>0.2807017543859649</v>
      </c>
      <c r="AG77">
        <f t="shared" si="52"/>
        <v>4.5701754385964932</v>
      </c>
      <c r="AH77">
        <f t="shared" si="53"/>
        <v>-3364.3566194086025</v>
      </c>
      <c r="AI77">
        <f t="shared" si="54"/>
        <v>-944.3808054480287</v>
      </c>
      <c r="AJ77">
        <f t="shared" si="55"/>
        <v>-15375.699988700724</v>
      </c>
    </row>
    <row r="78" spans="1:36" x14ac:dyDescent="0.25">
      <c r="A78">
        <v>4</v>
      </c>
      <c r="B78">
        <v>0.12017</v>
      </c>
      <c r="C78">
        <v>28.762420600368454</v>
      </c>
      <c r="D78">
        <v>42</v>
      </c>
      <c r="E78">
        <f t="shared" si="39"/>
        <v>0.48068</v>
      </c>
      <c r="F78">
        <f t="shared" si="40"/>
        <v>5.0471399999999997</v>
      </c>
      <c r="G78">
        <f t="shared" si="41"/>
        <v>3.4563800835462772</v>
      </c>
      <c r="H78">
        <f t="shared" si="42"/>
        <v>168</v>
      </c>
      <c r="I78">
        <f t="shared" si="43"/>
        <v>115.04968240147382</v>
      </c>
      <c r="J78">
        <f t="shared" si="44"/>
        <v>1208.021665215475</v>
      </c>
      <c r="K78">
        <f t="shared" si="45"/>
        <v>16</v>
      </c>
      <c r="L78">
        <f t="shared" si="46"/>
        <v>1764</v>
      </c>
      <c r="M78">
        <f t="shared" si="47"/>
        <v>827.27683879249957</v>
      </c>
      <c r="N78">
        <f t="shared" si="48"/>
        <v>0.20115589141626511</v>
      </c>
      <c r="O78">
        <f t="shared" si="49"/>
        <v>-8.098589141626511E-2</v>
      </c>
      <c r="P78">
        <f t="shared" si="56"/>
        <v>-4.694005198133322E-2</v>
      </c>
      <c r="Q78">
        <f t="shared" si="50"/>
        <v>6.558714608487083E-3</v>
      </c>
      <c r="R78">
        <f t="shared" si="57"/>
        <v>2.2033684800102649E-3</v>
      </c>
      <c r="AF78">
        <f t="shared" si="51"/>
        <v>0.2807017543859649</v>
      </c>
      <c r="AG78">
        <f t="shared" si="52"/>
        <v>5.5701754385964932</v>
      </c>
      <c r="AH78">
        <f t="shared" si="53"/>
        <v>-3451.9533369218548</v>
      </c>
      <c r="AI78">
        <f t="shared" si="54"/>
        <v>-968.96935773245036</v>
      </c>
      <c r="AJ78">
        <f t="shared" si="55"/>
        <v>-19227.98569250332</v>
      </c>
    </row>
    <row r="79" spans="1:36" x14ac:dyDescent="0.25">
      <c r="A79">
        <v>4</v>
      </c>
      <c r="B79">
        <v>0.13203000000000001</v>
      </c>
      <c r="C79">
        <v>27.042540301343198</v>
      </c>
      <c r="D79">
        <v>48</v>
      </c>
      <c r="E79">
        <f t="shared" si="39"/>
        <v>0.52812000000000003</v>
      </c>
      <c r="F79">
        <f t="shared" si="40"/>
        <v>6.3374400000000009</v>
      </c>
      <c r="G79">
        <f t="shared" si="41"/>
        <v>3.5704265959863428</v>
      </c>
      <c r="H79">
        <f t="shared" si="42"/>
        <v>192</v>
      </c>
      <c r="I79">
        <f t="shared" si="43"/>
        <v>108.17016120537279</v>
      </c>
      <c r="J79">
        <f t="shared" si="44"/>
        <v>1298.0419344644736</v>
      </c>
      <c r="K79">
        <f t="shared" si="45"/>
        <v>16</v>
      </c>
      <c r="L79">
        <f t="shared" si="46"/>
        <v>2304</v>
      </c>
      <c r="M79">
        <f t="shared" si="47"/>
        <v>731.29898594977112</v>
      </c>
      <c r="N79">
        <f t="shared" si="48"/>
        <v>0.26712673950065874</v>
      </c>
      <c r="O79">
        <f t="shared" si="49"/>
        <v>-0.13509673950065873</v>
      </c>
      <c r="P79">
        <f t="shared" si="56"/>
        <v>-5.411084808439362E-2</v>
      </c>
      <c r="Q79">
        <f t="shared" si="50"/>
        <v>1.8251129023708845E-2</v>
      </c>
      <c r="R79">
        <f t="shared" si="57"/>
        <v>2.9279838804123245E-3</v>
      </c>
      <c r="AF79">
        <f t="shared" si="51"/>
        <v>0.2807017543859649</v>
      </c>
      <c r="AG79">
        <f t="shared" si="52"/>
        <v>11.570175438596493</v>
      </c>
      <c r="AH79">
        <f t="shared" si="53"/>
        <v>-3544.5140945082971</v>
      </c>
      <c r="AI79">
        <f t="shared" si="54"/>
        <v>-994.95132477425875</v>
      </c>
      <c r="AJ79">
        <f t="shared" si="55"/>
        <v>-41010.649918038987</v>
      </c>
    </row>
    <row r="80" spans="1:36" x14ac:dyDescent="0.25">
      <c r="A80">
        <v>5</v>
      </c>
      <c r="B80">
        <v>3.4930000000000003E-2</v>
      </c>
      <c r="C80">
        <v>-63.796841599413334</v>
      </c>
      <c r="D80">
        <v>39</v>
      </c>
      <c r="E80">
        <f t="shared" si="39"/>
        <v>0.17465000000000003</v>
      </c>
      <c r="F80">
        <f t="shared" si="40"/>
        <v>1.3622700000000001</v>
      </c>
      <c r="G80">
        <f t="shared" si="41"/>
        <v>-2.2284236770675081</v>
      </c>
      <c r="H80">
        <f t="shared" si="42"/>
        <v>195</v>
      </c>
      <c r="I80">
        <f t="shared" si="43"/>
        <v>-318.98420799706668</v>
      </c>
      <c r="J80">
        <f t="shared" si="44"/>
        <v>-2488.0768223771202</v>
      </c>
      <c r="K80">
        <f t="shared" si="45"/>
        <v>25</v>
      </c>
      <c r="L80">
        <f t="shared" si="46"/>
        <v>1521</v>
      </c>
      <c r="M80">
        <f t="shared" si="47"/>
        <v>4070.0369980606356</v>
      </c>
      <c r="N80">
        <f t="shared" si="48"/>
        <v>0.19094345196030782</v>
      </c>
      <c r="O80">
        <f t="shared" si="49"/>
        <v>-0.1560134519603078</v>
      </c>
      <c r="P80">
        <f t="shared" si="56"/>
        <v>-2.0916712459649073E-2</v>
      </c>
      <c r="Q80">
        <f t="shared" si="50"/>
        <v>2.4340197192571272E-2</v>
      </c>
      <c r="R80">
        <f t="shared" si="57"/>
        <v>4.3750886011963879E-4</v>
      </c>
      <c r="AF80">
        <f t="shared" si="51"/>
        <v>1.2807017543859649</v>
      </c>
      <c r="AG80">
        <f t="shared" si="52"/>
        <v>2.5701754385964932</v>
      </c>
      <c r="AH80">
        <f t="shared" si="53"/>
        <v>-3731.151154639007</v>
      </c>
      <c r="AI80">
        <f t="shared" si="54"/>
        <v>-4778.4918296253945</v>
      </c>
      <c r="AJ80">
        <f t="shared" si="55"/>
        <v>-9589.713055344122</v>
      </c>
    </row>
    <row r="81" spans="1:36" x14ac:dyDescent="0.25">
      <c r="A81">
        <v>5</v>
      </c>
      <c r="B81">
        <v>-7.3010000000000005E-2</v>
      </c>
      <c r="C81">
        <v>-69.816426971892142</v>
      </c>
      <c r="D81">
        <v>40</v>
      </c>
      <c r="E81">
        <f t="shared" si="39"/>
        <v>-0.36505000000000004</v>
      </c>
      <c r="F81">
        <f t="shared" si="40"/>
        <v>-2.9204000000000003</v>
      </c>
      <c r="G81">
        <f t="shared" si="41"/>
        <v>5.0972973332178455</v>
      </c>
      <c r="H81">
        <f t="shared" si="42"/>
        <v>200</v>
      </c>
      <c r="I81">
        <f t="shared" si="43"/>
        <v>-349.08213485946072</v>
      </c>
      <c r="J81">
        <f t="shared" si="44"/>
        <v>-2792.6570788756858</v>
      </c>
      <c r="K81">
        <f t="shared" si="45"/>
        <v>25</v>
      </c>
      <c r="L81">
        <f t="shared" si="46"/>
        <v>1600</v>
      </c>
      <c r="M81">
        <f t="shared" si="47"/>
        <v>4874.3334751215489</v>
      </c>
      <c r="N81">
        <f t="shared" si="48"/>
        <v>0.20185577373146271</v>
      </c>
      <c r="O81">
        <f t="shared" si="49"/>
        <v>-0.2748657737314627</v>
      </c>
      <c r="P81">
        <f t="shared" si="56"/>
        <v>-0.1188523217711549</v>
      </c>
      <c r="Q81">
        <f t="shared" si="50"/>
        <v>7.5551193568995659E-2</v>
      </c>
      <c r="R81">
        <f t="shared" si="57"/>
        <v>1.4125874390394141E-2</v>
      </c>
      <c r="AF81">
        <f t="shared" si="51"/>
        <v>1.2807017543859649</v>
      </c>
      <c r="AG81">
        <f t="shared" si="52"/>
        <v>3.5701754385964932</v>
      </c>
      <c r="AH81">
        <f t="shared" si="53"/>
        <v>-3840.8138276403474</v>
      </c>
      <c r="AI81">
        <f t="shared" si="54"/>
        <v>-4918.9370073288655</v>
      </c>
      <c r="AJ81">
        <f t="shared" si="55"/>
        <v>-13712.379191663353</v>
      </c>
    </row>
    <row r="82" spans="1:36" x14ac:dyDescent="0.25">
      <c r="A82">
        <v>5</v>
      </c>
      <c r="B82">
        <v>0.18755820400000001</v>
      </c>
      <c r="C82">
        <v>-62.813674209805093</v>
      </c>
      <c r="D82">
        <v>41</v>
      </c>
      <c r="E82">
        <f t="shared" si="39"/>
        <v>0.93779102000000003</v>
      </c>
      <c r="F82">
        <f t="shared" si="40"/>
        <v>7.6898863640000004</v>
      </c>
      <c r="G82">
        <f t="shared" si="41"/>
        <v>-11.781219921432163</v>
      </c>
      <c r="H82">
        <f t="shared" si="42"/>
        <v>205</v>
      </c>
      <c r="I82">
        <f t="shared" si="43"/>
        <v>-314.06837104902547</v>
      </c>
      <c r="J82">
        <f t="shared" si="44"/>
        <v>-2575.3606426020087</v>
      </c>
      <c r="K82">
        <f t="shared" si="45"/>
        <v>25</v>
      </c>
      <c r="L82">
        <f t="shared" si="46"/>
        <v>1681</v>
      </c>
      <c r="M82">
        <f t="shared" si="47"/>
        <v>3945.5576677355334</v>
      </c>
      <c r="N82">
        <f t="shared" si="48"/>
        <v>0.2129562197074506</v>
      </c>
      <c r="O82">
        <f t="shared" si="49"/>
        <v>-2.5398015707450594E-2</v>
      </c>
      <c r="P82">
        <f t="shared" si="56"/>
        <v>0.24946775802401211</v>
      </c>
      <c r="Q82">
        <f t="shared" si="50"/>
        <v>6.4505920187590707E-4</v>
      </c>
      <c r="R82">
        <f t="shared" si="57"/>
        <v>6.2234162293527059E-2</v>
      </c>
      <c r="AF82">
        <f t="shared" si="51"/>
        <v>1.2807017543859649</v>
      </c>
      <c r="AG82">
        <f t="shared" si="52"/>
        <v>4.5701754385964932</v>
      </c>
      <c r="AH82">
        <f t="shared" si="53"/>
        <v>-3943.5486128108419</v>
      </c>
      <c r="AI82">
        <f t="shared" si="54"/>
        <v>-5050.5096269331834</v>
      </c>
      <c r="AJ82">
        <f t="shared" si="55"/>
        <v>-18022.70901117938</v>
      </c>
    </row>
    <row r="83" spans="1:36" x14ac:dyDescent="0.25">
      <c r="A83">
        <v>5</v>
      </c>
      <c r="B83">
        <v>0.37839599600000001</v>
      </c>
      <c r="C83">
        <v>-59.951171269768963</v>
      </c>
      <c r="D83">
        <v>43</v>
      </c>
      <c r="E83">
        <f t="shared" si="39"/>
        <v>1.8919799800000001</v>
      </c>
      <c r="F83">
        <f t="shared" si="40"/>
        <v>16.271027828000001</v>
      </c>
      <c r="G83">
        <f t="shared" si="41"/>
        <v>-22.685283163990814</v>
      </c>
      <c r="H83">
        <f t="shared" si="42"/>
        <v>215</v>
      </c>
      <c r="I83">
        <f t="shared" si="43"/>
        <v>-299.75585634884482</v>
      </c>
      <c r="J83">
        <f t="shared" si="44"/>
        <v>-2577.9003646000656</v>
      </c>
      <c r="K83">
        <f t="shared" si="45"/>
        <v>25</v>
      </c>
      <c r="L83">
        <f t="shared" si="46"/>
        <v>1849</v>
      </c>
      <c r="M83">
        <f t="shared" si="47"/>
        <v>3594.1429366171715</v>
      </c>
      <c r="N83">
        <f t="shared" si="48"/>
        <v>0.23499613684223677</v>
      </c>
      <c r="O83">
        <f t="shared" si="49"/>
        <v>0.14339985915776324</v>
      </c>
      <c r="P83">
        <f t="shared" si="56"/>
        <v>0.16879787486521383</v>
      </c>
      <c r="Q83">
        <f t="shared" si="50"/>
        <v>2.0563519606466334E-2</v>
      </c>
      <c r="R83">
        <f t="shared" si="57"/>
        <v>2.8492722559012387E-2</v>
      </c>
      <c r="AF83">
        <f t="shared" si="51"/>
        <v>1.2807017543859649</v>
      </c>
      <c r="AG83">
        <f t="shared" si="52"/>
        <v>6.5701754385964932</v>
      </c>
      <c r="AH83">
        <f t="shared" si="53"/>
        <v>-4056.6728337770064</v>
      </c>
      <c r="AI83">
        <f t="shared" si="54"/>
        <v>-5195.3880151880958</v>
      </c>
      <c r="AJ83">
        <f t="shared" si="55"/>
        <v>-26653.05221490332</v>
      </c>
    </row>
    <row r="84" spans="1:36" x14ac:dyDescent="0.25">
      <c r="A84">
        <v>5</v>
      </c>
      <c r="B84">
        <v>0.68514441199999998</v>
      </c>
      <c r="C84">
        <v>-58.280980696691401</v>
      </c>
      <c r="D84">
        <v>42</v>
      </c>
      <c r="E84">
        <f t="shared" si="39"/>
        <v>3.42572206</v>
      </c>
      <c r="F84">
        <f t="shared" si="40"/>
        <v>28.776065303999999</v>
      </c>
      <c r="G84">
        <f t="shared" si="41"/>
        <v>-39.930888250217976</v>
      </c>
      <c r="H84">
        <f t="shared" si="42"/>
        <v>210</v>
      </c>
      <c r="I84">
        <f t="shared" si="43"/>
        <v>-291.40490348345702</v>
      </c>
      <c r="J84">
        <f t="shared" si="44"/>
        <v>-2447.8011892610389</v>
      </c>
      <c r="K84">
        <f t="shared" si="45"/>
        <v>25</v>
      </c>
      <c r="L84">
        <f t="shared" si="46"/>
        <v>1764</v>
      </c>
      <c r="M84">
        <f t="shared" si="47"/>
        <v>3396.6727109681156</v>
      </c>
      <c r="N84">
        <f t="shared" si="48"/>
        <v>0.22402098254210845</v>
      </c>
      <c r="O84">
        <f t="shared" si="49"/>
        <v>0.46112342945789153</v>
      </c>
      <c r="P84">
        <f t="shared" si="56"/>
        <v>0.31772357030012832</v>
      </c>
      <c r="Q84">
        <f t="shared" si="50"/>
        <v>0.21263481719500707</v>
      </c>
      <c r="R84">
        <f t="shared" si="57"/>
        <v>0.10094826712426058</v>
      </c>
      <c r="AF84">
        <f t="shared" si="51"/>
        <v>1.2807017543859649</v>
      </c>
      <c r="AG84">
        <f t="shared" si="52"/>
        <v>5.5701754385964932</v>
      </c>
      <c r="AH84">
        <f t="shared" si="53"/>
        <v>-4177.9321230153537</v>
      </c>
      <c r="AI84">
        <f t="shared" si="54"/>
        <v>-5350.6849996512419</v>
      </c>
      <c r="AJ84">
        <f t="shared" si="55"/>
        <v>-23271.814895743424</v>
      </c>
    </row>
    <row r="85" spans="1:36" x14ac:dyDescent="0.25">
      <c r="A85">
        <v>5</v>
      </c>
      <c r="B85">
        <v>0.15480160100000001</v>
      </c>
      <c r="C85">
        <v>-56.199549950014756</v>
      </c>
      <c r="D85">
        <v>45</v>
      </c>
      <c r="E85">
        <f t="shared" si="39"/>
        <v>0.774008005</v>
      </c>
      <c r="F85">
        <f t="shared" si="40"/>
        <v>6.9660720450000007</v>
      </c>
      <c r="G85">
        <f t="shared" si="41"/>
        <v>-8.6997803077417544</v>
      </c>
      <c r="H85">
        <f t="shared" si="42"/>
        <v>225</v>
      </c>
      <c r="I85">
        <f t="shared" si="43"/>
        <v>-280.99774975007381</v>
      </c>
      <c r="J85">
        <f t="shared" si="44"/>
        <v>-2528.979747750664</v>
      </c>
      <c r="K85">
        <f t="shared" si="45"/>
        <v>25</v>
      </c>
      <c r="L85">
        <f t="shared" si="46"/>
        <v>2025</v>
      </c>
      <c r="M85">
        <f t="shared" si="47"/>
        <v>3158.3894145842037</v>
      </c>
      <c r="N85">
        <f t="shared" si="48"/>
        <v>0.25704889842065953</v>
      </c>
      <c r="O85">
        <f t="shared" si="49"/>
        <v>-0.10224729742065952</v>
      </c>
      <c r="P85">
        <f t="shared" si="56"/>
        <v>-0.56337072687855105</v>
      </c>
      <c r="Q85">
        <f t="shared" si="50"/>
        <v>1.0454509829828807E-2</v>
      </c>
      <c r="R85">
        <f t="shared" si="57"/>
        <v>0.31738657590366698</v>
      </c>
      <c r="AF85">
        <f t="shared" si="51"/>
        <v>1.2807017543859649</v>
      </c>
      <c r="AG85">
        <f t="shared" si="52"/>
        <v>8.5701754385964932</v>
      </c>
      <c r="AH85">
        <f t="shared" si="53"/>
        <v>-4306.4110711129069</v>
      </c>
      <c r="AI85">
        <f t="shared" si="54"/>
        <v>-5515.2282138814426</v>
      </c>
      <c r="AJ85">
        <f t="shared" si="55"/>
        <v>-36906.698390151854</v>
      </c>
    </row>
    <row r="86" spans="1:36" x14ac:dyDescent="0.25">
      <c r="A86">
        <v>5</v>
      </c>
      <c r="B86">
        <v>0.21931</v>
      </c>
      <c r="C86">
        <v>281.53747584653951</v>
      </c>
      <c r="D86">
        <v>41</v>
      </c>
      <c r="E86">
        <f t="shared" si="39"/>
        <v>1.0965500000000001</v>
      </c>
      <c r="F86">
        <f t="shared" si="40"/>
        <v>8.9917099999999994</v>
      </c>
      <c r="G86">
        <f t="shared" si="41"/>
        <v>61.743983827904579</v>
      </c>
      <c r="H86">
        <f t="shared" si="42"/>
        <v>205</v>
      </c>
      <c r="I86">
        <f t="shared" si="43"/>
        <v>1407.6873792326976</v>
      </c>
      <c r="J86">
        <f t="shared" si="44"/>
        <v>11543.036509708119</v>
      </c>
      <c r="K86">
        <f t="shared" si="45"/>
        <v>25</v>
      </c>
      <c r="L86">
        <f t="shared" si="46"/>
        <v>1681</v>
      </c>
      <c r="M86">
        <f t="shared" si="47"/>
        <v>79263.350306040811</v>
      </c>
      <c r="N86">
        <f t="shared" si="48"/>
        <v>0.21793080918733296</v>
      </c>
      <c r="O86">
        <f t="shared" si="49"/>
        <v>1.3791908126670471E-3</v>
      </c>
      <c r="P86">
        <f t="shared" si="56"/>
        <v>0.10362648823332657</v>
      </c>
      <c r="Q86">
        <f t="shared" si="50"/>
        <v>1.90216729774519E-6</v>
      </c>
      <c r="R86">
        <f t="shared" si="57"/>
        <v>1.073844906357177E-2</v>
      </c>
      <c r="AF86">
        <f t="shared" si="51"/>
        <v>1.2807017543859649</v>
      </c>
      <c r="AG86">
        <f t="shared" si="52"/>
        <v>4.5701754385964932</v>
      </c>
      <c r="AH86">
        <f t="shared" si="53"/>
        <v>-4107.5905314812844</v>
      </c>
      <c r="AI86">
        <f t="shared" si="54"/>
        <v>-5260.598399967259</v>
      </c>
      <c r="AJ86">
        <f t="shared" si="55"/>
        <v>-18772.409358787281</v>
      </c>
    </row>
    <row r="87" spans="1:36" x14ac:dyDescent="0.25">
      <c r="A87">
        <v>5</v>
      </c>
      <c r="B87">
        <v>0.14215</v>
      </c>
      <c r="C87">
        <v>306.19611048836083</v>
      </c>
      <c r="D87">
        <v>46</v>
      </c>
      <c r="E87">
        <f t="shared" si="39"/>
        <v>0.71074999999999999</v>
      </c>
      <c r="F87">
        <f t="shared" si="40"/>
        <v>6.5388999999999999</v>
      </c>
      <c r="G87">
        <f t="shared" si="41"/>
        <v>43.52577710592049</v>
      </c>
      <c r="H87">
        <f t="shared" si="42"/>
        <v>230</v>
      </c>
      <c r="I87">
        <f t="shared" si="43"/>
        <v>1530.9805524418041</v>
      </c>
      <c r="J87">
        <f t="shared" si="44"/>
        <v>14085.021082464598</v>
      </c>
      <c r="K87">
        <f t="shared" si="45"/>
        <v>25</v>
      </c>
      <c r="L87">
        <f t="shared" si="46"/>
        <v>2116</v>
      </c>
      <c r="M87">
        <f t="shared" si="47"/>
        <v>93756.058078200469</v>
      </c>
      <c r="N87">
        <f t="shared" si="48"/>
        <v>0.27328344608169186</v>
      </c>
      <c r="O87">
        <f t="shared" si="49"/>
        <v>-0.13113344608169186</v>
      </c>
      <c r="P87">
        <f t="shared" si="56"/>
        <v>-0.13251263689435891</v>
      </c>
      <c r="Q87">
        <f t="shared" si="50"/>
        <v>1.7195980681259986E-2</v>
      </c>
      <c r="R87">
        <f t="shared" si="57"/>
        <v>1.7559598936696209E-2</v>
      </c>
      <c r="AF87">
        <f t="shared" si="51"/>
        <v>1.2807017543859649</v>
      </c>
      <c r="AG87">
        <f t="shared" si="52"/>
        <v>9.5701754385964932</v>
      </c>
      <c r="AH87">
        <f t="shared" si="53"/>
        <v>-4219.8515812221731</v>
      </c>
      <c r="AI87">
        <f t="shared" si="54"/>
        <v>-5404.3713233196249</v>
      </c>
      <c r="AJ87">
        <f t="shared" si="55"/>
        <v>-40384.719957135014</v>
      </c>
    </row>
    <row r="88" spans="1:36" x14ac:dyDescent="0.25">
      <c r="A88">
        <v>5</v>
      </c>
      <c r="B88">
        <v>0.52492554800000002</v>
      </c>
      <c r="C88">
        <v>213.85235232329683</v>
      </c>
      <c r="D88">
        <v>42</v>
      </c>
      <c r="E88">
        <f t="shared" si="39"/>
        <v>2.6246277400000002</v>
      </c>
      <c r="F88">
        <f t="shared" si="40"/>
        <v>22.046873015999999</v>
      </c>
      <c r="G88">
        <f t="shared" si="41"/>
        <v>112.25656323439567</v>
      </c>
      <c r="H88">
        <f t="shared" si="42"/>
        <v>210</v>
      </c>
      <c r="I88">
        <f t="shared" si="43"/>
        <v>1069.2617616164841</v>
      </c>
      <c r="J88">
        <f t="shared" si="44"/>
        <v>8981.7987975784672</v>
      </c>
      <c r="K88">
        <f t="shared" si="45"/>
        <v>25</v>
      </c>
      <c r="L88">
        <f t="shared" si="46"/>
        <v>1764</v>
      </c>
      <c r="M88">
        <f t="shared" si="47"/>
        <v>45732.82859420748</v>
      </c>
      <c r="N88">
        <f t="shared" si="48"/>
        <v>0.22795229398202971</v>
      </c>
      <c r="O88">
        <f t="shared" si="49"/>
        <v>0.29697325401797031</v>
      </c>
      <c r="P88">
        <f t="shared" si="56"/>
        <v>0.42810670009966217</v>
      </c>
      <c r="Q88">
        <f t="shared" si="50"/>
        <v>8.8193113602021922E-2</v>
      </c>
      <c r="R88">
        <f t="shared" si="57"/>
        <v>0.18327534667022208</v>
      </c>
      <c r="AF88">
        <f t="shared" si="51"/>
        <v>1.2807017543859649</v>
      </c>
      <c r="AG88">
        <f t="shared" si="52"/>
        <v>5.5701754385964932</v>
      </c>
      <c r="AH88">
        <f t="shared" si="53"/>
        <v>-4457.7074628776572</v>
      </c>
      <c r="AI88">
        <f t="shared" si="54"/>
        <v>-5708.9937682468244</v>
      </c>
      <c r="AJ88">
        <f t="shared" si="55"/>
        <v>-24830.212622169416</v>
      </c>
    </row>
    <row r="89" spans="1:36" x14ac:dyDescent="0.25">
      <c r="A89">
        <v>5</v>
      </c>
      <c r="B89">
        <v>0.46238195399999998</v>
      </c>
      <c r="C89">
        <v>179.37154789420381</v>
      </c>
      <c r="D89">
        <v>50</v>
      </c>
      <c r="E89">
        <f t="shared" si="39"/>
        <v>2.3119097699999998</v>
      </c>
      <c r="F89">
        <f t="shared" si="40"/>
        <v>23.119097699999998</v>
      </c>
      <c r="G89">
        <f t="shared" si="41"/>
        <v>82.938166807326539</v>
      </c>
      <c r="H89">
        <f t="shared" si="42"/>
        <v>250</v>
      </c>
      <c r="I89">
        <f t="shared" si="43"/>
        <v>896.85773947101904</v>
      </c>
      <c r="J89">
        <f t="shared" si="44"/>
        <v>8968.5773947101916</v>
      </c>
      <c r="K89">
        <f t="shared" si="45"/>
        <v>25</v>
      </c>
      <c r="L89">
        <f t="shared" si="46"/>
        <v>2500</v>
      </c>
      <c r="M89">
        <f t="shared" si="47"/>
        <v>32174.152193962655</v>
      </c>
      <c r="N89">
        <f t="shared" si="48"/>
        <v>0.31544843357701369</v>
      </c>
      <c r="O89">
        <f t="shared" si="49"/>
        <v>0.1469335204229863</v>
      </c>
      <c r="P89">
        <f t="shared" si="56"/>
        <v>-0.15003973359498401</v>
      </c>
      <c r="Q89">
        <f t="shared" si="50"/>
        <v>2.1589459423892132E-2</v>
      </c>
      <c r="R89">
        <f t="shared" si="57"/>
        <v>2.2511921657253776E-2</v>
      </c>
      <c r="AF89">
        <f t="shared" si="51"/>
        <v>1.2807017543859649</v>
      </c>
      <c r="AG89">
        <f t="shared" si="52"/>
        <v>13.570175438596493</v>
      </c>
      <c r="AH89">
        <f t="shared" si="53"/>
        <v>-4651.3921052666665</v>
      </c>
      <c r="AI89">
        <f t="shared" si="54"/>
        <v>-5957.0460295520461</v>
      </c>
      <c r="AJ89">
        <f t="shared" si="55"/>
        <v>-63120.206902171354</v>
      </c>
    </row>
    <row r="90" spans="1:36" x14ac:dyDescent="0.25">
      <c r="A90">
        <v>5</v>
      </c>
      <c r="B90">
        <v>0.20433248900000001</v>
      </c>
      <c r="C90">
        <v>240.53558340795121</v>
      </c>
      <c r="D90">
        <v>49</v>
      </c>
      <c r="E90">
        <f t="shared" si="39"/>
        <v>1.021662445</v>
      </c>
      <c r="F90">
        <f t="shared" si="40"/>
        <v>10.012291961000001</v>
      </c>
      <c r="G90">
        <f t="shared" si="41"/>
        <v>49.149234450813772</v>
      </c>
      <c r="H90">
        <f t="shared" si="42"/>
        <v>245</v>
      </c>
      <c r="I90">
        <f t="shared" si="43"/>
        <v>1202.677917039756</v>
      </c>
      <c r="J90">
        <f t="shared" si="44"/>
        <v>11786.243586989609</v>
      </c>
      <c r="K90">
        <f t="shared" si="45"/>
        <v>25</v>
      </c>
      <c r="L90">
        <f t="shared" si="46"/>
        <v>2401</v>
      </c>
      <c r="M90">
        <f t="shared" si="47"/>
        <v>57857.366885403455</v>
      </c>
      <c r="N90">
        <f t="shared" si="48"/>
        <v>0.30533274338818905</v>
      </c>
      <c r="O90">
        <f t="shared" si="49"/>
        <v>-0.10100025438818905</v>
      </c>
      <c r="P90">
        <f t="shared" si="56"/>
        <v>-0.24793377481117534</v>
      </c>
      <c r="Q90">
        <f t="shared" si="50"/>
        <v>1.0201051386478902E-2</v>
      </c>
      <c r="R90">
        <f t="shared" si="57"/>
        <v>6.1471156692118605E-2</v>
      </c>
      <c r="AF90">
        <f t="shared" si="51"/>
        <v>1.2807017543859649</v>
      </c>
      <c r="AG90">
        <f t="shared" si="52"/>
        <v>12.570175438596493</v>
      </c>
      <c r="AH90">
        <f t="shared" si="53"/>
        <v>-4762.5018514294625</v>
      </c>
      <c r="AI90">
        <f t="shared" si="54"/>
        <v>-6099.3444763921188</v>
      </c>
      <c r="AJ90">
        <f t="shared" si="55"/>
        <v>-59865.483799108952</v>
      </c>
    </row>
    <row r="91" spans="1:36" x14ac:dyDescent="0.25">
      <c r="A91">
        <v>5</v>
      </c>
      <c r="B91">
        <v>0.22697000000000001</v>
      </c>
      <c r="C91">
        <v>229.05665927627379</v>
      </c>
      <c r="D91">
        <v>52</v>
      </c>
      <c r="E91">
        <f t="shared" si="39"/>
        <v>1.1348500000000001</v>
      </c>
      <c r="F91">
        <f t="shared" si="40"/>
        <v>11.802440000000001</v>
      </c>
      <c r="G91">
        <f t="shared" si="41"/>
        <v>51.988989955935864</v>
      </c>
      <c r="H91">
        <f t="shared" si="42"/>
        <v>260</v>
      </c>
      <c r="I91">
        <f t="shared" si="43"/>
        <v>1145.2832963813689</v>
      </c>
      <c r="J91">
        <f t="shared" si="44"/>
        <v>11910.946282366238</v>
      </c>
      <c r="K91">
        <f t="shared" si="45"/>
        <v>25</v>
      </c>
      <c r="L91">
        <f t="shared" si="46"/>
        <v>2704</v>
      </c>
      <c r="M91">
        <f t="shared" si="47"/>
        <v>52466.953158806988</v>
      </c>
      <c r="N91">
        <f t="shared" si="48"/>
        <v>0.33816476272708784</v>
      </c>
      <c r="O91">
        <f t="shared" si="49"/>
        <v>-0.11119476272708784</v>
      </c>
      <c r="P91">
        <f t="shared" si="56"/>
        <v>-1.0194508338898789E-2</v>
      </c>
      <c r="Q91">
        <f t="shared" si="50"/>
        <v>1.2364275257933363E-2</v>
      </c>
      <c r="R91">
        <f t="shared" si="57"/>
        <v>1.0392800027187695E-4</v>
      </c>
      <c r="AF91">
        <f t="shared" si="51"/>
        <v>1.2807017543859649</v>
      </c>
      <c r="AG91">
        <f t="shared" si="52"/>
        <v>15.570175438596493</v>
      </c>
      <c r="AH91">
        <f t="shared" si="53"/>
        <v>-4957.153923693043</v>
      </c>
      <c r="AI91">
        <f t="shared" si="54"/>
        <v>-6348.6357268349493</v>
      </c>
      <c r="AJ91">
        <f t="shared" si="55"/>
        <v>-77183.756268027646</v>
      </c>
    </row>
    <row r="92" spans="1:36" x14ac:dyDescent="0.25">
      <c r="A92">
        <v>4</v>
      </c>
      <c r="B92">
        <v>1.4189999999999999E-2</v>
      </c>
      <c r="C92">
        <v>589.75540898769873</v>
      </c>
      <c r="D92">
        <v>20</v>
      </c>
      <c r="E92">
        <f t="shared" si="39"/>
        <v>5.6759999999999998E-2</v>
      </c>
      <c r="F92">
        <f t="shared" si="40"/>
        <v>0.2838</v>
      </c>
      <c r="G92">
        <f t="shared" si="41"/>
        <v>8.3686292535354454</v>
      </c>
      <c r="H92">
        <f t="shared" si="42"/>
        <v>80</v>
      </c>
      <c r="I92">
        <f t="shared" si="43"/>
        <v>2359.0216359507949</v>
      </c>
      <c r="J92">
        <f t="shared" si="44"/>
        <v>11795.108179753974</v>
      </c>
      <c r="K92">
        <f t="shared" si="45"/>
        <v>16</v>
      </c>
      <c r="L92">
        <f t="shared" si="46"/>
        <v>400</v>
      </c>
      <c r="M92">
        <f t="shared" si="47"/>
        <v>347811.44243024779</v>
      </c>
      <c r="N92">
        <f t="shared" si="48"/>
        <v>-3.272406385319266E-2</v>
      </c>
      <c r="O92">
        <f t="shared" si="49"/>
        <v>4.6914063853192661E-2</v>
      </c>
      <c r="P92">
        <f t="shared" si="56"/>
        <v>0.1581088265802805</v>
      </c>
      <c r="Q92">
        <f t="shared" si="50"/>
        <v>2.2009293872214384E-3</v>
      </c>
      <c r="R92">
        <f t="shared" si="57"/>
        <v>2.4998401042593214E-2</v>
      </c>
      <c r="AF92">
        <f t="shared" si="51"/>
        <v>0.2807017543859649</v>
      </c>
      <c r="AG92">
        <f t="shared" si="52"/>
        <v>-16.429824561403507</v>
      </c>
      <c r="AH92">
        <f t="shared" si="53"/>
        <v>-4794.7413309293397</v>
      </c>
      <c r="AI92">
        <f t="shared" si="54"/>
        <v>-1345.8923034187619</v>
      </c>
      <c r="AJ92">
        <f t="shared" si="55"/>
        <v>78776.758884479408</v>
      </c>
    </row>
    <row r="93" spans="1:36" x14ac:dyDescent="0.25">
      <c r="A93">
        <v>4</v>
      </c>
      <c r="B93">
        <v>1.763E-2</v>
      </c>
      <c r="C93">
        <v>581.53713765406792</v>
      </c>
      <c r="D93">
        <v>22</v>
      </c>
      <c r="E93">
        <f t="shared" si="39"/>
        <v>7.0519999999999999E-2</v>
      </c>
      <c r="F93">
        <f t="shared" si="40"/>
        <v>0.38785999999999998</v>
      </c>
      <c r="G93">
        <f t="shared" si="41"/>
        <v>10.252499736841218</v>
      </c>
      <c r="H93">
        <f t="shared" si="42"/>
        <v>88</v>
      </c>
      <c r="I93">
        <f t="shared" si="43"/>
        <v>2326.1485506162717</v>
      </c>
      <c r="J93">
        <f t="shared" si="44"/>
        <v>12793.817028389494</v>
      </c>
      <c r="K93">
        <f t="shared" si="45"/>
        <v>16</v>
      </c>
      <c r="L93">
        <f t="shared" si="46"/>
        <v>484</v>
      </c>
      <c r="M93">
        <f t="shared" si="47"/>
        <v>338185.44247088634</v>
      </c>
      <c r="N93">
        <f t="shared" si="48"/>
        <v>-1.0844222568659129E-2</v>
      </c>
      <c r="O93">
        <f t="shared" si="49"/>
        <v>2.8474222568659127E-2</v>
      </c>
      <c r="P93">
        <f t="shared" si="56"/>
        <v>-1.8439841284533534E-2</v>
      </c>
      <c r="Q93">
        <f t="shared" si="50"/>
        <v>8.1078135088953683E-4</v>
      </c>
      <c r="R93">
        <f t="shared" si="57"/>
        <v>3.4002774659878731E-4</v>
      </c>
      <c r="AF93">
        <f t="shared" si="51"/>
        <v>0.2807017543859649</v>
      </c>
      <c r="AG93">
        <f t="shared" si="52"/>
        <v>-14.429824561403507</v>
      </c>
      <c r="AH93">
        <f t="shared" si="53"/>
        <v>-5002.7404910516925</v>
      </c>
      <c r="AI93">
        <f t="shared" si="54"/>
        <v>-1404.2780325759136</v>
      </c>
      <c r="AJ93">
        <f t="shared" si="55"/>
        <v>72188.66761210555</v>
      </c>
    </row>
    <row r="94" spans="1:36" x14ac:dyDescent="0.25">
      <c r="A94">
        <v>4</v>
      </c>
      <c r="B94">
        <v>4.938E-2</v>
      </c>
      <c r="C94">
        <v>466.19101820892786</v>
      </c>
      <c r="D94">
        <v>32</v>
      </c>
      <c r="E94">
        <f t="shared" si="39"/>
        <v>0.19752</v>
      </c>
      <c r="F94">
        <f t="shared" si="40"/>
        <v>1.58016</v>
      </c>
      <c r="G94">
        <f t="shared" si="41"/>
        <v>23.020512479156857</v>
      </c>
      <c r="H94">
        <f t="shared" si="42"/>
        <v>128</v>
      </c>
      <c r="I94">
        <f t="shared" si="43"/>
        <v>1864.7640728357114</v>
      </c>
      <c r="J94">
        <f t="shared" si="44"/>
        <v>14918.112582685691</v>
      </c>
      <c r="K94">
        <f t="shared" si="45"/>
        <v>16</v>
      </c>
      <c r="L94">
        <f t="shared" si="46"/>
        <v>1024</v>
      </c>
      <c r="M94">
        <f t="shared" si="47"/>
        <v>217334.06545867689</v>
      </c>
      <c r="N94">
        <f t="shared" si="48"/>
        <v>9.748227954713716E-2</v>
      </c>
      <c r="O94">
        <f t="shared" si="49"/>
        <v>-4.810227954713716E-2</v>
      </c>
      <c r="P94">
        <f t="shared" si="56"/>
        <v>-7.657650211579628E-2</v>
      </c>
      <c r="Q94">
        <f t="shared" si="50"/>
        <v>2.3138292976309298E-3</v>
      </c>
      <c r="R94">
        <f t="shared" si="57"/>
        <v>5.8639606762905519E-3</v>
      </c>
      <c r="AF94">
        <f t="shared" si="51"/>
        <v>0.2807017543859649</v>
      </c>
      <c r="AG94">
        <f t="shared" si="52"/>
        <v>-4.4298245614035068</v>
      </c>
      <c r="AH94">
        <f t="shared" si="53"/>
        <v>-5335.5970666295143</v>
      </c>
      <c r="AI94">
        <f t="shared" si="54"/>
        <v>-1497.7114572995126</v>
      </c>
      <c r="AJ94">
        <f t="shared" si="55"/>
        <v>23635.758935507925</v>
      </c>
    </row>
    <row r="95" spans="1:36" x14ac:dyDescent="0.25">
      <c r="A95">
        <v>4</v>
      </c>
      <c r="B95">
        <v>5.2900000000000003E-2</v>
      </c>
      <c r="C95">
        <v>423.12058207393153</v>
      </c>
      <c r="D95">
        <v>41</v>
      </c>
      <c r="E95">
        <f t="shared" si="39"/>
        <v>0.21160000000000001</v>
      </c>
      <c r="F95">
        <f t="shared" si="40"/>
        <v>2.1689000000000003</v>
      </c>
      <c r="G95">
        <f t="shared" si="41"/>
        <v>22.383078791710979</v>
      </c>
      <c r="H95">
        <f t="shared" si="42"/>
        <v>164</v>
      </c>
      <c r="I95">
        <f t="shared" si="43"/>
        <v>1692.4823282957261</v>
      </c>
      <c r="J95">
        <f t="shared" si="44"/>
        <v>17347.943865031193</v>
      </c>
      <c r="K95">
        <f t="shared" si="45"/>
        <v>16</v>
      </c>
      <c r="L95">
        <f t="shared" si="46"/>
        <v>1681</v>
      </c>
      <c r="M95">
        <f t="shared" si="47"/>
        <v>179031.02697458264</v>
      </c>
      <c r="N95">
        <f t="shared" si="48"/>
        <v>0.19585361333158799</v>
      </c>
      <c r="O95">
        <f t="shared" si="49"/>
        <v>-0.14295361333158799</v>
      </c>
      <c r="P95">
        <f t="shared" si="56"/>
        <v>-9.485133378445082E-2</v>
      </c>
      <c r="Q95">
        <f t="shared" si="50"/>
        <v>2.0435735564557172E-2</v>
      </c>
      <c r="R95">
        <f t="shared" si="57"/>
        <v>8.996775520689301E-3</v>
      </c>
      <c r="AF95">
        <f t="shared" si="51"/>
        <v>0.2807017543859649</v>
      </c>
      <c r="AG95">
        <f t="shared" si="52"/>
        <v>4.5701754385964932</v>
      </c>
      <c r="AH95">
        <f t="shared" si="53"/>
        <v>-5621.1946421567618</v>
      </c>
      <c r="AI95">
        <f t="shared" si="54"/>
        <v>-1577.8791977983892</v>
      </c>
      <c r="AJ95">
        <f t="shared" si="55"/>
        <v>-25689.845689155038</v>
      </c>
    </row>
    <row r="96" spans="1:36" x14ac:dyDescent="0.25">
      <c r="A96">
        <v>4</v>
      </c>
      <c r="B96">
        <v>4.802E-2</v>
      </c>
      <c r="C96">
        <v>418.14931770430798</v>
      </c>
      <c r="D96">
        <v>43</v>
      </c>
      <c r="E96">
        <f t="shared" si="39"/>
        <v>0.19208</v>
      </c>
      <c r="F96">
        <f t="shared" si="40"/>
        <v>2.0648599999999999</v>
      </c>
      <c r="G96">
        <f t="shared" si="41"/>
        <v>20.079530236160871</v>
      </c>
      <c r="H96">
        <f t="shared" si="42"/>
        <v>172</v>
      </c>
      <c r="I96">
        <f t="shared" si="43"/>
        <v>1672.5972708172319</v>
      </c>
      <c r="J96">
        <f t="shared" si="44"/>
        <v>17980.420661285243</v>
      </c>
      <c r="K96">
        <f t="shared" si="45"/>
        <v>16</v>
      </c>
      <c r="L96">
        <f t="shared" si="46"/>
        <v>1849</v>
      </c>
      <c r="M96">
        <f t="shared" si="47"/>
        <v>174848.8518965783</v>
      </c>
      <c r="N96">
        <f t="shared" si="48"/>
        <v>0.21778036175344812</v>
      </c>
      <c r="O96">
        <f t="shared" si="49"/>
        <v>-0.16976036175344811</v>
      </c>
      <c r="P96">
        <f t="shared" si="56"/>
        <v>-2.6806748421860122E-2</v>
      </c>
      <c r="Q96">
        <f t="shared" si="50"/>
        <v>2.8818580422661569E-2</v>
      </c>
      <c r="R96">
        <f t="shared" si="57"/>
        <v>7.1860176095290011E-4</v>
      </c>
      <c r="AF96">
        <f t="shared" si="51"/>
        <v>0.2807017543859649</v>
      </c>
      <c r="AG96">
        <f t="shared" si="52"/>
        <v>6.5701754385964932</v>
      </c>
      <c r="AH96">
        <f t="shared" si="53"/>
        <v>-5893.8418418671836</v>
      </c>
      <c r="AI96">
        <f t="shared" si="54"/>
        <v>-1654.4117450855251</v>
      </c>
      <c r="AJ96">
        <f t="shared" si="55"/>
        <v>-38723.574908408089</v>
      </c>
    </row>
    <row r="97" spans="1:36" x14ac:dyDescent="0.25">
      <c r="A97">
        <v>4</v>
      </c>
      <c r="B97">
        <v>-6.9730604000000002E-2</v>
      </c>
      <c r="C97">
        <v>413.76843047568059</v>
      </c>
      <c r="D97">
        <v>48</v>
      </c>
      <c r="E97">
        <f t="shared" si="39"/>
        <v>-0.27892241600000001</v>
      </c>
      <c r="F97">
        <f t="shared" si="40"/>
        <v>-3.3470689920000001</v>
      </c>
      <c r="G97">
        <f t="shared" si="41"/>
        <v>-28.852322573201217</v>
      </c>
      <c r="H97">
        <f t="shared" si="42"/>
        <v>192</v>
      </c>
      <c r="I97">
        <f t="shared" si="43"/>
        <v>1655.0737219027224</v>
      </c>
      <c r="J97">
        <f t="shared" si="44"/>
        <v>19860.884662832668</v>
      </c>
      <c r="K97">
        <f t="shared" si="45"/>
        <v>16</v>
      </c>
      <c r="L97">
        <f t="shared" si="46"/>
        <v>2304</v>
      </c>
      <c r="M97">
        <f t="shared" si="47"/>
        <v>171204.31405830811</v>
      </c>
      <c r="N97">
        <f t="shared" si="48"/>
        <v>0.27271348589179062</v>
      </c>
      <c r="O97">
        <f t="shared" si="49"/>
        <v>-0.34244408989179065</v>
      </c>
      <c r="P97">
        <f t="shared" si="56"/>
        <v>-0.17268372813834254</v>
      </c>
      <c r="Q97">
        <f t="shared" si="50"/>
        <v>0.11726795470181679</v>
      </c>
      <c r="R97">
        <f t="shared" si="57"/>
        <v>2.9819669963756994E-2</v>
      </c>
      <c r="AF97">
        <f t="shared" si="51"/>
        <v>0.2807017543859649</v>
      </c>
      <c r="AG97">
        <f t="shared" si="52"/>
        <v>11.570175438596493</v>
      </c>
      <c r="AH97">
        <f t="shared" si="53"/>
        <v>-6192.9148211891697</v>
      </c>
      <c r="AI97">
        <f t="shared" si="54"/>
        <v>-1738.3620550706441</v>
      </c>
      <c r="AJ97">
        <f t="shared" si="55"/>
        <v>-71653.110957443132</v>
      </c>
    </row>
    <row r="98" spans="1:36" x14ac:dyDescent="0.25">
      <c r="A98">
        <v>3</v>
      </c>
      <c r="B98">
        <v>7.0329480999999999E-2</v>
      </c>
      <c r="C98">
        <v>201.99849939398604</v>
      </c>
      <c r="D98">
        <v>20</v>
      </c>
      <c r="E98">
        <f t="shared" si="39"/>
        <v>0.210988443</v>
      </c>
      <c r="F98">
        <f t="shared" si="40"/>
        <v>1.4065896200000001</v>
      </c>
      <c r="G98">
        <f t="shared" si="41"/>
        <v>14.206449625157852</v>
      </c>
      <c r="H98">
        <f t="shared" si="42"/>
        <v>60</v>
      </c>
      <c r="I98">
        <f t="shared" si="43"/>
        <v>605.99549818195806</v>
      </c>
      <c r="J98">
        <f t="shared" si="44"/>
        <v>4039.969987879721</v>
      </c>
      <c r="K98">
        <f t="shared" si="45"/>
        <v>9</v>
      </c>
      <c r="L98">
        <f t="shared" si="46"/>
        <v>400</v>
      </c>
      <c r="M98">
        <f t="shared" si="47"/>
        <v>40803.393757422178</v>
      </c>
      <c r="N98">
        <f t="shared" si="48"/>
        <v>-6.2448248178566861E-2</v>
      </c>
      <c r="O98">
        <f t="shared" si="49"/>
        <v>0.13277772917856687</v>
      </c>
      <c r="P98">
        <f t="shared" si="56"/>
        <v>0.47522181907035754</v>
      </c>
      <c r="Q98">
        <f t="shared" si="50"/>
        <v>1.7629925365816847E-2</v>
      </c>
      <c r="R98">
        <f t="shared" si="57"/>
        <v>0.22583577732053964</v>
      </c>
      <c r="AF98">
        <f t="shared" si="51"/>
        <v>-0.7192982456140351</v>
      </c>
      <c r="AG98">
        <f t="shared" si="52"/>
        <v>-16.429824561403507</v>
      </c>
      <c r="AH98">
        <f t="shared" si="53"/>
        <v>-6730.6276375966099</v>
      </c>
      <c r="AI98">
        <f t="shared" si="54"/>
        <v>4841.3286516045791</v>
      </c>
      <c r="AJ98">
        <f t="shared" si="55"/>
        <v>110583.03127384605</v>
      </c>
    </row>
    <row r="99" spans="1:36" x14ac:dyDescent="0.25">
      <c r="A99">
        <v>3</v>
      </c>
      <c r="B99">
        <v>8.6522323999999998E-2</v>
      </c>
      <c r="C99">
        <v>166.59019150522792</v>
      </c>
      <c r="D99">
        <v>22</v>
      </c>
      <c r="E99">
        <f t="shared" si="39"/>
        <v>0.25956697200000001</v>
      </c>
      <c r="F99">
        <f t="shared" si="40"/>
        <v>1.903491128</v>
      </c>
      <c r="G99">
        <f t="shared" si="41"/>
        <v>14.413770524637377</v>
      </c>
      <c r="H99">
        <f t="shared" si="42"/>
        <v>66</v>
      </c>
      <c r="I99">
        <f t="shared" si="43"/>
        <v>499.77057451568373</v>
      </c>
      <c r="J99">
        <f t="shared" si="44"/>
        <v>3664.9842131150144</v>
      </c>
      <c r="K99">
        <f t="shared" si="45"/>
        <v>9</v>
      </c>
      <c r="L99">
        <f t="shared" si="46"/>
        <v>484</v>
      </c>
      <c r="M99">
        <f t="shared" si="47"/>
        <v>27752.291905748512</v>
      </c>
      <c r="N99">
        <f t="shared" si="48"/>
        <v>-4.0961201486944147E-2</v>
      </c>
      <c r="O99">
        <f t="shared" si="49"/>
        <v>0.12748352548694414</v>
      </c>
      <c r="P99">
        <f t="shared" si="56"/>
        <v>-5.2942036916227286E-3</v>
      </c>
      <c r="Q99">
        <f t="shared" si="50"/>
        <v>1.6252049270580337E-2</v>
      </c>
      <c r="R99">
        <f t="shared" si="57"/>
        <v>2.8028592728391729E-5</v>
      </c>
      <c r="AF99">
        <f t="shared" si="51"/>
        <v>-0.7192982456140351</v>
      </c>
      <c r="AG99">
        <f t="shared" si="52"/>
        <v>-14.429824561403507</v>
      </c>
      <c r="AH99">
        <f t="shared" si="53"/>
        <v>-7139.9597031296244</v>
      </c>
      <c r="AI99">
        <f t="shared" si="54"/>
        <v>5135.7604882160458</v>
      </c>
      <c r="AJ99">
        <f t="shared" si="55"/>
        <v>103028.36589165115</v>
      </c>
    </row>
    <row r="100" spans="1:36" x14ac:dyDescent="0.25">
      <c r="A100">
        <v>3</v>
      </c>
      <c r="B100">
        <v>0.14459941100000001</v>
      </c>
      <c r="C100">
        <v>144.42575258426811</v>
      </c>
      <c r="D100">
        <v>32</v>
      </c>
      <c r="E100">
        <f t="shared" si="39"/>
        <v>0.43379823300000003</v>
      </c>
      <c r="F100">
        <f t="shared" si="40"/>
        <v>4.6271811520000004</v>
      </c>
      <c r="G100">
        <f t="shared" si="41"/>
        <v>20.8838787569169</v>
      </c>
      <c r="H100">
        <f t="shared" si="42"/>
        <v>96</v>
      </c>
      <c r="I100">
        <f t="shared" si="43"/>
        <v>433.2772577528043</v>
      </c>
      <c r="J100">
        <f t="shared" si="44"/>
        <v>4621.6240826965795</v>
      </c>
      <c r="K100">
        <f t="shared" si="45"/>
        <v>9</v>
      </c>
      <c r="L100">
        <f t="shared" si="46"/>
        <v>1024</v>
      </c>
      <c r="M100">
        <f t="shared" si="47"/>
        <v>20858.798009532227</v>
      </c>
      <c r="N100">
        <f t="shared" si="48"/>
        <v>6.8711428288299473E-2</v>
      </c>
      <c r="O100">
        <f t="shared" si="49"/>
        <v>7.5887982711700538E-2</v>
      </c>
      <c r="P100">
        <f t="shared" si="56"/>
        <v>-5.15955427752436E-2</v>
      </c>
      <c r="Q100">
        <f t="shared" si="50"/>
        <v>5.7589859200513601E-3</v>
      </c>
      <c r="R100">
        <f t="shared" si="57"/>
        <v>2.6621000342719921E-3</v>
      </c>
      <c r="AF100">
        <f t="shared" si="51"/>
        <v>-0.7192982456140351</v>
      </c>
      <c r="AG100">
        <f t="shared" si="52"/>
        <v>-4.4298245614035068</v>
      </c>
      <c r="AH100">
        <f t="shared" si="53"/>
        <v>-7582.1217716464444</v>
      </c>
      <c r="AI100">
        <f t="shared" si="54"/>
        <v>5453.8068883772667</v>
      </c>
      <c r="AJ100">
        <f t="shared" si="55"/>
        <v>33587.46925159169</v>
      </c>
    </row>
    <row r="101" spans="1:36" x14ac:dyDescent="0.25">
      <c r="A101">
        <v>3</v>
      </c>
      <c r="B101">
        <v>0.19422156099999999</v>
      </c>
      <c r="C101">
        <v>140.68791788934894</v>
      </c>
      <c r="D101">
        <v>41</v>
      </c>
      <c r="E101">
        <f t="shared" si="39"/>
        <v>0.58266468299999996</v>
      </c>
      <c r="F101">
        <f t="shared" si="40"/>
        <v>7.9630840009999995</v>
      </c>
      <c r="G101">
        <f t="shared" si="41"/>
        <v>27.324627026309173</v>
      </c>
      <c r="H101">
        <f t="shared" si="42"/>
        <v>123</v>
      </c>
      <c r="I101">
        <f t="shared" si="43"/>
        <v>422.06375366804684</v>
      </c>
      <c r="J101">
        <f t="shared" si="44"/>
        <v>5768.2046334633069</v>
      </c>
      <c r="K101">
        <f t="shared" si="45"/>
        <v>9</v>
      </c>
      <c r="L101">
        <f t="shared" si="46"/>
        <v>1681</v>
      </c>
      <c r="M101">
        <f t="shared" si="47"/>
        <v>19793.09024004019</v>
      </c>
      <c r="N101">
        <f t="shared" si="48"/>
        <v>0.16765097142912447</v>
      </c>
      <c r="O101">
        <f t="shared" si="49"/>
        <v>2.6570589570875519E-2</v>
      </c>
      <c r="P101">
        <f t="shared" si="56"/>
        <v>-4.9317393140825019E-2</v>
      </c>
      <c r="Q101">
        <f t="shared" si="50"/>
        <v>7.0599623014391886E-4</v>
      </c>
      <c r="R101">
        <f t="shared" si="57"/>
        <v>2.4322052662066945E-3</v>
      </c>
      <c r="AF101">
        <f t="shared" si="51"/>
        <v>-0.7192982456140351</v>
      </c>
      <c r="AG101">
        <f t="shared" si="52"/>
        <v>4.5701754385964932</v>
      </c>
      <c r="AH101">
        <f t="shared" si="53"/>
        <v>-8059.7422170692662</v>
      </c>
      <c r="AI101">
        <f t="shared" si="54"/>
        <v>5797.3584368392967</v>
      </c>
      <c r="AJ101">
        <f t="shared" si="55"/>
        <v>-36834.435921869204</v>
      </c>
    </row>
    <row r="102" spans="1:36" x14ac:dyDescent="0.25">
      <c r="A102">
        <v>4</v>
      </c>
      <c r="B102">
        <v>-0.12188079</v>
      </c>
      <c r="C102">
        <v>134.12807705573513</v>
      </c>
      <c r="D102">
        <v>43</v>
      </c>
      <c r="E102">
        <f t="shared" si="39"/>
        <v>-0.48752316000000001</v>
      </c>
      <c r="F102">
        <f t="shared" si="40"/>
        <v>-5.24087397</v>
      </c>
      <c r="G102">
        <f t="shared" si="41"/>
        <v>-16.347635992733874</v>
      </c>
      <c r="H102">
        <f t="shared" si="42"/>
        <v>172</v>
      </c>
      <c r="I102">
        <f t="shared" si="43"/>
        <v>536.51230822294053</v>
      </c>
      <c r="J102">
        <f t="shared" si="44"/>
        <v>5767.5073133966107</v>
      </c>
      <c r="K102">
        <f t="shared" si="45"/>
        <v>16</v>
      </c>
      <c r="L102">
        <f t="shared" si="46"/>
        <v>1849</v>
      </c>
      <c r="M102">
        <f t="shared" si="47"/>
        <v>17990.341054669221</v>
      </c>
      <c r="N102">
        <f t="shared" si="48"/>
        <v>0.21367731439739213</v>
      </c>
      <c r="O102">
        <f t="shared" si="49"/>
        <v>-0.33555810439739214</v>
      </c>
      <c r="P102">
        <f t="shared" si="56"/>
        <v>-0.36212869396826763</v>
      </c>
      <c r="Q102">
        <f t="shared" si="50"/>
        <v>0.11259924142677112</v>
      </c>
      <c r="R102">
        <f t="shared" si="57"/>
        <v>0.13113719099516324</v>
      </c>
      <c r="AF102">
        <f t="shared" si="51"/>
        <v>0.2807017543859649</v>
      </c>
      <c r="AG102">
        <f t="shared" si="52"/>
        <v>6.5701754385964932</v>
      </c>
      <c r="AH102">
        <f t="shared" si="53"/>
        <v>-8603.6182057074984</v>
      </c>
      <c r="AI102">
        <f t="shared" si="54"/>
        <v>-2415.0507244091223</v>
      </c>
      <c r="AJ102">
        <f t="shared" si="55"/>
        <v>-56527.281018201036</v>
      </c>
    </row>
    <row r="103" spans="1:36" x14ac:dyDescent="0.25">
      <c r="A103">
        <v>4</v>
      </c>
      <c r="B103">
        <v>0.18920000000000001</v>
      </c>
      <c r="C103">
        <v>129.23478367899563</v>
      </c>
      <c r="D103">
        <v>48</v>
      </c>
      <c r="E103">
        <f t="shared" si="39"/>
        <v>0.75680000000000003</v>
      </c>
      <c r="F103">
        <f t="shared" si="40"/>
        <v>9.0815999999999999</v>
      </c>
      <c r="G103">
        <f t="shared" si="41"/>
        <v>24.451221072065973</v>
      </c>
      <c r="H103">
        <f t="shared" si="42"/>
        <v>192</v>
      </c>
      <c r="I103">
        <f t="shared" si="43"/>
        <v>516.9391347159825</v>
      </c>
      <c r="J103">
        <f t="shared" si="44"/>
        <v>6203.2696165917896</v>
      </c>
      <c r="K103">
        <f t="shared" si="45"/>
        <v>16</v>
      </c>
      <c r="L103">
        <f t="shared" si="46"/>
        <v>2304</v>
      </c>
      <c r="M103">
        <f t="shared" si="47"/>
        <v>16701.629312556794</v>
      </c>
      <c r="N103">
        <f t="shared" si="48"/>
        <v>0.2686030361784798</v>
      </c>
      <c r="O103">
        <f t="shared" si="49"/>
        <v>-7.9403036178479797E-2</v>
      </c>
      <c r="P103">
        <f t="shared" si="56"/>
        <v>0.25615506821891232</v>
      </c>
      <c r="Q103">
        <f t="shared" si="50"/>
        <v>6.3048421543609717E-3</v>
      </c>
      <c r="R103">
        <f t="shared" si="57"/>
        <v>6.5615418974235618E-2</v>
      </c>
      <c r="AF103">
        <f t="shared" si="51"/>
        <v>0.2807017543859649</v>
      </c>
      <c r="AG103">
        <f t="shared" si="52"/>
        <v>11.570175438596493</v>
      </c>
      <c r="AH103">
        <f t="shared" si="53"/>
        <v>-9223.0556566347732</v>
      </c>
      <c r="AI103">
        <f t="shared" si="54"/>
        <v>-2588.9279036167782</v>
      </c>
      <c r="AJ103">
        <f t="shared" si="55"/>
        <v>-106712.37202720411</v>
      </c>
    </row>
    <row r="104" spans="1:36" x14ac:dyDescent="0.25">
      <c r="A104">
        <v>4</v>
      </c>
      <c r="B104">
        <v>0.18221000000000001</v>
      </c>
      <c r="C104">
        <v>3824.8431874751122</v>
      </c>
      <c r="D104">
        <v>39</v>
      </c>
      <c r="E104">
        <f t="shared" si="39"/>
        <v>0.72884000000000004</v>
      </c>
      <c r="F104">
        <f t="shared" si="40"/>
        <v>7.1061900000000007</v>
      </c>
      <c r="G104">
        <f t="shared" si="41"/>
        <v>696.92467718984028</v>
      </c>
      <c r="H104">
        <f t="shared" si="42"/>
        <v>156</v>
      </c>
      <c r="I104">
        <f t="shared" si="43"/>
        <v>15299.372749900449</v>
      </c>
      <c r="J104">
        <f t="shared" si="44"/>
        <v>149168.88431152937</v>
      </c>
      <c r="K104">
        <f t="shared" si="45"/>
        <v>16</v>
      </c>
      <c r="L104">
        <f t="shared" si="46"/>
        <v>1521</v>
      </c>
      <c r="M104">
        <f t="shared" si="47"/>
        <v>14629425.408774776</v>
      </c>
      <c r="N104">
        <f t="shared" si="48"/>
        <v>0.22299724984704267</v>
      </c>
      <c r="O104">
        <f t="shared" si="49"/>
        <v>-4.0787249847042656E-2</v>
      </c>
      <c r="P104">
        <f t="shared" si="56"/>
        <v>3.8615786331437141E-2</v>
      </c>
      <c r="Q104">
        <f t="shared" si="50"/>
        <v>1.6635997500850811E-3</v>
      </c>
      <c r="R104">
        <f t="shared" si="57"/>
        <v>1.4911789539952076E-3</v>
      </c>
      <c r="AF104">
        <f t="shared" si="51"/>
        <v>0.2807017543859649</v>
      </c>
      <c r="AG104">
        <f t="shared" si="52"/>
        <v>2.5701754385964932</v>
      </c>
      <c r="AH104">
        <f t="shared" si="53"/>
        <v>-6236.9130725797922</v>
      </c>
      <c r="AI104">
        <f t="shared" si="54"/>
        <v>-1750.7124414259065</v>
      </c>
      <c r="AJ104">
        <f t="shared" si="55"/>
        <v>-16029.96079180597</v>
      </c>
    </row>
    <row r="105" spans="1:36" x14ac:dyDescent="0.25">
      <c r="A105">
        <v>4</v>
      </c>
      <c r="B105">
        <v>8.9200000000000002E-2</v>
      </c>
      <c r="C105">
        <v>3701.4574250710325</v>
      </c>
      <c r="D105">
        <v>40</v>
      </c>
      <c r="E105">
        <f t="shared" si="39"/>
        <v>0.35680000000000001</v>
      </c>
      <c r="F105">
        <f t="shared" si="40"/>
        <v>3.5680000000000001</v>
      </c>
      <c r="G105">
        <f t="shared" si="41"/>
        <v>330.17000231633608</v>
      </c>
      <c r="H105">
        <f t="shared" si="42"/>
        <v>160</v>
      </c>
      <c r="I105">
        <f t="shared" si="43"/>
        <v>14805.82970028413</v>
      </c>
      <c r="J105">
        <f t="shared" si="44"/>
        <v>148058.29700284131</v>
      </c>
      <c r="K105">
        <f t="shared" si="45"/>
        <v>16</v>
      </c>
      <c r="L105">
        <f t="shared" si="46"/>
        <v>1600</v>
      </c>
      <c r="M105">
        <f t="shared" si="47"/>
        <v>13700787.069613479</v>
      </c>
      <c r="N105">
        <f t="shared" si="48"/>
        <v>0.23221406820704332</v>
      </c>
      <c r="O105">
        <f t="shared" si="49"/>
        <v>-0.14301406820704332</v>
      </c>
      <c r="P105">
        <f t="shared" si="56"/>
        <v>-0.10222681836000067</v>
      </c>
      <c r="Q105">
        <f t="shared" si="50"/>
        <v>2.0453023705128838E-2</v>
      </c>
      <c r="R105">
        <f t="shared" si="57"/>
        <v>1.0450322392008569E-2</v>
      </c>
      <c r="AF105">
        <f t="shared" si="51"/>
        <v>0.2807017543859649</v>
      </c>
      <c r="AG105">
        <f t="shared" si="52"/>
        <v>3.5701754385964932</v>
      </c>
      <c r="AH105">
        <f t="shared" si="53"/>
        <v>-6880.0415910321881</v>
      </c>
      <c r="AI105">
        <f t="shared" si="54"/>
        <v>-1931.2397448511404</v>
      </c>
      <c r="AJ105">
        <f t="shared" si="55"/>
        <v>-24562.955504825459</v>
      </c>
    </row>
    <row r="106" spans="1:36" x14ac:dyDescent="0.25">
      <c r="A106">
        <v>4</v>
      </c>
      <c r="B106">
        <v>0.1477</v>
      </c>
      <c r="C106">
        <v>3254.3508490630625</v>
      </c>
      <c r="D106">
        <v>41</v>
      </c>
      <c r="E106">
        <f t="shared" si="39"/>
        <v>0.59079999999999999</v>
      </c>
      <c r="F106">
        <f t="shared" si="40"/>
        <v>6.0556999999999999</v>
      </c>
      <c r="G106">
        <f t="shared" si="41"/>
        <v>480.66762040661433</v>
      </c>
      <c r="H106">
        <f t="shared" si="42"/>
        <v>164</v>
      </c>
      <c r="I106">
        <f t="shared" si="43"/>
        <v>13017.40339625225</v>
      </c>
      <c r="J106">
        <f t="shared" si="44"/>
        <v>133428.38481158557</v>
      </c>
      <c r="K106">
        <f t="shared" si="45"/>
        <v>16</v>
      </c>
      <c r="L106">
        <f t="shared" si="46"/>
        <v>1681</v>
      </c>
      <c r="M106">
        <f t="shared" si="47"/>
        <v>10590799.448797476</v>
      </c>
      <c r="N106">
        <f t="shared" si="48"/>
        <v>0.23675432848524472</v>
      </c>
      <c r="O106">
        <f t="shared" si="49"/>
        <v>-8.9054328485244721E-2</v>
      </c>
      <c r="P106">
        <f t="shared" si="56"/>
        <v>5.39597397217986E-2</v>
      </c>
      <c r="Q106">
        <f t="shared" si="50"/>
        <v>7.9306734219578689E-3</v>
      </c>
      <c r="R106">
        <f t="shared" si="57"/>
        <v>2.9116535108442494E-3</v>
      </c>
      <c r="AF106">
        <f t="shared" si="51"/>
        <v>0.2807017543859649</v>
      </c>
      <c r="AG106">
        <f t="shared" si="52"/>
        <v>4.5701754385964932</v>
      </c>
      <c r="AH106">
        <f t="shared" si="53"/>
        <v>-7952.6064934976293</v>
      </c>
      <c r="AI106">
        <f t="shared" si="54"/>
        <v>-2232.3105946660012</v>
      </c>
      <c r="AJ106">
        <f t="shared" si="55"/>
        <v>-36344.806869405846</v>
      </c>
    </row>
    <row r="107" spans="1:36" x14ac:dyDescent="0.25">
      <c r="A107">
        <v>4</v>
      </c>
      <c r="B107">
        <v>0.400181654</v>
      </c>
      <c r="C107">
        <v>2611.1771028106555</v>
      </c>
      <c r="D107">
        <v>43</v>
      </c>
      <c r="E107">
        <f t="shared" si="39"/>
        <v>1.600726616</v>
      </c>
      <c r="F107">
        <f t="shared" si="40"/>
        <v>17.207811121999999</v>
      </c>
      <c r="G107">
        <f t="shared" si="41"/>
        <v>1044.9451718896962</v>
      </c>
      <c r="H107">
        <f t="shared" si="42"/>
        <v>172</v>
      </c>
      <c r="I107">
        <f t="shared" si="43"/>
        <v>10444.708411242622</v>
      </c>
      <c r="J107">
        <f t="shared" si="44"/>
        <v>112280.61542085819</v>
      </c>
      <c r="K107">
        <f t="shared" si="45"/>
        <v>16</v>
      </c>
      <c r="L107">
        <f t="shared" si="46"/>
        <v>1849</v>
      </c>
      <c r="M107">
        <f t="shared" si="47"/>
        <v>6818245.8622426484</v>
      </c>
      <c r="N107">
        <f t="shared" si="48"/>
        <v>0.24946143192584247</v>
      </c>
      <c r="O107">
        <f t="shared" si="49"/>
        <v>0.15072022207415753</v>
      </c>
      <c r="P107">
        <f t="shared" si="56"/>
        <v>0.23977455055940225</v>
      </c>
      <c r="Q107">
        <f t="shared" si="50"/>
        <v>2.2716585342083363E-2</v>
      </c>
      <c r="R107">
        <f t="shared" si="57"/>
        <v>5.7491835095963346E-2</v>
      </c>
      <c r="AF107">
        <f t="shared" si="51"/>
        <v>0.2807017543859649</v>
      </c>
      <c r="AG107">
        <f t="shared" si="52"/>
        <v>6.5701754385964932</v>
      </c>
      <c r="AH107">
        <f t="shared" si="53"/>
        <v>-9391.0408890998006</v>
      </c>
      <c r="AI107">
        <f t="shared" si="54"/>
        <v>-2636.0816530806455</v>
      </c>
      <c r="AJ107">
        <f t="shared" si="55"/>
        <v>-61700.786192418884</v>
      </c>
    </row>
    <row r="108" spans="1:36" x14ac:dyDescent="0.25">
      <c r="A108">
        <v>5</v>
      </c>
      <c r="B108">
        <v>0.26332</v>
      </c>
      <c r="C108">
        <v>2781.198042572752</v>
      </c>
      <c r="D108">
        <v>42</v>
      </c>
      <c r="E108">
        <f t="shared" si="39"/>
        <v>1.3166</v>
      </c>
      <c r="F108">
        <f t="shared" si="40"/>
        <v>11.05944</v>
      </c>
      <c r="G108">
        <f t="shared" si="41"/>
        <v>732.34506857025701</v>
      </c>
      <c r="H108">
        <f t="shared" si="42"/>
        <v>210</v>
      </c>
      <c r="I108">
        <f t="shared" si="43"/>
        <v>13905.99021286376</v>
      </c>
      <c r="J108">
        <f t="shared" si="44"/>
        <v>116810.31778805559</v>
      </c>
      <c r="K108">
        <f t="shared" si="45"/>
        <v>25</v>
      </c>
      <c r="L108">
        <f t="shared" si="46"/>
        <v>1764</v>
      </c>
      <c r="M108">
        <f t="shared" si="47"/>
        <v>7735062.5520105073</v>
      </c>
      <c r="N108">
        <f t="shared" si="48"/>
        <v>0.26504086145115685</v>
      </c>
      <c r="O108">
        <f t="shared" si="49"/>
        <v>-1.7208614511568521E-3</v>
      </c>
      <c r="P108">
        <f t="shared" si="56"/>
        <v>-0.15244108352531438</v>
      </c>
      <c r="Q108">
        <f t="shared" si="50"/>
        <v>2.9613641340776668E-6</v>
      </c>
      <c r="R108">
        <f t="shared" si="57"/>
        <v>2.3238283946371875E-2</v>
      </c>
      <c r="AF108">
        <f t="shared" si="51"/>
        <v>1.2807017543859649</v>
      </c>
      <c r="AG108">
        <f t="shared" si="52"/>
        <v>5.5701754385964932</v>
      </c>
      <c r="AH108">
        <f t="shared" si="53"/>
        <v>-10264.468937015459</v>
      </c>
      <c r="AI108">
        <f t="shared" si="54"/>
        <v>-13145.723375475938</v>
      </c>
      <c r="AJ108">
        <f t="shared" si="55"/>
        <v>-57174.892763200165</v>
      </c>
    </row>
    <row r="109" spans="1:36" x14ac:dyDescent="0.25">
      <c r="A109">
        <v>5</v>
      </c>
      <c r="B109">
        <v>0.20491999999999999</v>
      </c>
      <c r="C109">
        <v>2380.8101690332646</v>
      </c>
      <c r="D109">
        <v>45</v>
      </c>
      <c r="E109">
        <f t="shared" si="39"/>
        <v>1.0246</v>
      </c>
      <c r="F109">
        <f t="shared" si="40"/>
        <v>9.2213999999999992</v>
      </c>
      <c r="G109">
        <f t="shared" si="41"/>
        <v>487.87561983829659</v>
      </c>
      <c r="H109">
        <f t="shared" si="42"/>
        <v>225</v>
      </c>
      <c r="I109">
        <f t="shared" si="43"/>
        <v>11904.050845166323</v>
      </c>
      <c r="J109">
        <f t="shared" si="44"/>
        <v>107136.45760649692</v>
      </c>
      <c r="K109">
        <f t="shared" si="45"/>
        <v>25</v>
      </c>
      <c r="L109">
        <f t="shared" si="46"/>
        <v>2025</v>
      </c>
      <c r="M109">
        <f t="shared" si="47"/>
        <v>5668257.0609722016</v>
      </c>
      <c r="N109">
        <f t="shared" si="48"/>
        <v>0.29225459733713371</v>
      </c>
      <c r="O109">
        <f t="shared" si="49"/>
        <v>-8.7334597337133724E-2</v>
      </c>
      <c r="P109">
        <f t="shared" si="56"/>
        <v>-8.5613735885976872E-2</v>
      </c>
      <c r="Q109">
        <f t="shared" si="50"/>
        <v>7.6273318920392847E-3</v>
      </c>
      <c r="R109">
        <f t="shared" si="57"/>
        <v>7.3297117723538042E-3</v>
      </c>
      <c r="AF109">
        <f t="shared" si="51"/>
        <v>1.2807017543859649</v>
      </c>
      <c r="AG109">
        <f t="shared" si="52"/>
        <v>8.5701754385964932</v>
      </c>
      <c r="AH109">
        <f t="shared" si="53"/>
        <v>-11947.915427681879</v>
      </c>
      <c r="AI109">
        <f t="shared" si="54"/>
        <v>-15301.716249487319</v>
      </c>
      <c r="AJ109">
        <f t="shared" si="55"/>
        <v>-102395.73134074736</v>
      </c>
    </row>
    <row r="110" spans="1:36" x14ac:dyDescent="0.25">
      <c r="A110">
        <v>4</v>
      </c>
      <c r="B110">
        <v>0.34233206999999999</v>
      </c>
      <c r="C110">
        <v>50.888872143952263</v>
      </c>
      <c r="D110">
        <v>42</v>
      </c>
      <c r="E110">
        <f t="shared" si="39"/>
        <v>1.36932828</v>
      </c>
      <c r="F110">
        <f t="shared" si="40"/>
        <v>14.377946939999999</v>
      </c>
      <c r="G110">
        <f t="shared" si="41"/>
        <v>17.420892941004517</v>
      </c>
      <c r="H110">
        <f t="shared" si="42"/>
        <v>168</v>
      </c>
      <c r="I110">
        <f t="shared" si="43"/>
        <v>203.55548857580905</v>
      </c>
      <c r="J110">
        <f t="shared" si="44"/>
        <v>2137.3326300459948</v>
      </c>
      <c r="K110">
        <f t="shared" si="45"/>
        <v>16</v>
      </c>
      <c r="L110">
        <f t="shared" si="46"/>
        <v>1764</v>
      </c>
      <c r="M110">
        <f t="shared" si="47"/>
        <v>2589.6773080835205</v>
      </c>
      <c r="N110">
        <f t="shared" si="48"/>
        <v>0.20147553609599925</v>
      </c>
      <c r="O110">
        <f t="shared" si="49"/>
        <v>0.14085653390400074</v>
      </c>
      <c r="P110">
        <f t="shared" si="56"/>
        <v>0.22819113124113447</v>
      </c>
      <c r="Q110">
        <f t="shared" si="50"/>
        <v>1.9840563143448911E-2</v>
      </c>
      <c r="R110">
        <f t="shared" si="57"/>
        <v>5.2071192377108652E-2</v>
      </c>
      <c r="T110">
        <f>R116/Q116</f>
        <v>1.66246788125475</v>
      </c>
      <c r="AF110">
        <f t="shared" si="51"/>
        <v>0.2807017543859649</v>
      </c>
      <c r="AG110">
        <f t="shared" si="52"/>
        <v>5.5701754385964932</v>
      </c>
      <c r="AH110">
        <f t="shared" si="53"/>
        <v>-15984.681785668601</v>
      </c>
      <c r="AI110">
        <f t="shared" si="54"/>
        <v>-4486.9282205385543</v>
      </c>
      <c r="AJ110">
        <f t="shared" si="55"/>
        <v>-89037.481876311984</v>
      </c>
    </row>
    <row r="111" spans="1:36" x14ac:dyDescent="0.25">
      <c r="A111">
        <v>4</v>
      </c>
      <c r="B111">
        <v>0.30005406099999998</v>
      </c>
      <c r="C111">
        <v>54.439531345445587</v>
      </c>
      <c r="D111">
        <v>46</v>
      </c>
      <c r="E111">
        <f t="shared" si="39"/>
        <v>1.2002162439999999</v>
      </c>
      <c r="F111">
        <f t="shared" si="40"/>
        <v>13.802486805999999</v>
      </c>
      <c r="G111">
        <f t="shared" si="41"/>
        <v>16.334802459137741</v>
      </c>
      <c r="H111">
        <f t="shared" si="42"/>
        <v>184</v>
      </c>
      <c r="I111">
        <f t="shared" si="43"/>
        <v>217.75812538178235</v>
      </c>
      <c r="J111">
        <f t="shared" si="44"/>
        <v>2504.2184418904972</v>
      </c>
      <c r="K111">
        <f t="shared" si="45"/>
        <v>16</v>
      </c>
      <c r="L111">
        <f t="shared" si="46"/>
        <v>2116</v>
      </c>
      <c r="M111">
        <f t="shared" si="47"/>
        <v>2963.6625731117529</v>
      </c>
      <c r="N111">
        <f t="shared" si="48"/>
        <v>0.24552395916769662</v>
      </c>
      <c r="O111">
        <f t="shared" si="49"/>
        <v>5.4530101832303363E-2</v>
      </c>
      <c r="P111">
        <f t="shared" si="56"/>
        <v>-8.6326432071697379E-2</v>
      </c>
      <c r="Q111">
        <f t="shared" si="50"/>
        <v>2.9735320058413743E-3</v>
      </c>
      <c r="R111">
        <f t="shared" si="57"/>
        <v>7.452252874229382E-3</v>
      </c>
      <c r="AF111">
        <f t="shared" si="51"/>
        <v>0.2807017543859649</v>
      </c>
      <c r="AG111">
        <f t="shared" si="52"/>
        <v>9.5701754385964932</v>
      </c>
      <c r="AH111">
        <f t="shared" si="53"/>
        <v>-18645.244757411878</v>
      </c>
      <c r="AI111">
        <f t="shared" si="54"/>
        <v>-5233.7529143612282</v>
      </c>
      <c r="AJ111">
        <f t="shared" si="55"/>
        <v>-178438.26342400318</v>
      </c>
    </row>
    <row r="112" spans="1:36" x14ac:dyDescent="0.25">
      <c r="A112">
        <v>4</v>
      </c>
      <c r="B112">
        <v>-0.27874561799999997</v>
      </c>
      <c r="C112">
        <v>62.201172849919786</v>
      </c>
      <c r="D112">
        <v>42</v>
      </c>
      <c r="E112">
        <f t="shared" si="39"/>
        <v>-1.1149824719999999</v>
      </c>
      <c r="F112">
        <f t="shared" si="40"/>
        <v>-11.707315955999999</v>
      </c>
      <c r="G112">
        <f t="shared" si="41"/>
        <v>-17.338304366375709</v>
      </c>
      <c r="H112">
        <f t="shared" si="42"/>
        <v>168</v>
      </c>
      <c r="I112">
        <f t="shared" si="43"/>
        <v>248.80469139967914</v>
      </c>
      <c r="J112">
        <f t="shared" si="44"/>
        <v>2612.4492596966311</v>
      </c>
      <c r="K112">
        <f t="shared" si="45"/>
        <v>16</v>
      </c>
      <c r="L112">
        <f t="shared" si="46"/>
        <v>1764</v>
      </c>
      <c r="M112">
        <f t="shared" si="47"/>
        <v>3868.9859039055982</v>
      </c>
      <c r="N112">
        <f t="shared" si="48"/>
        <v>0.20163895663946474</v>
      </c>
      <c r="O112">
        <f t="shared" si="49"/>
        <v>-0.48038457463946471</v>
      </c>
      <c r="P112">
        <f t="shared" si="56"/>
        <v>-0.53491467647176805</v>
      </c>
      <c r="Q112">
        <f t="shared" si="50"/>
        <v>0.23076933955153944</v>
      </c>
      <c r="R112">
        <f t="shared" si="57"/>
        <v>0.28613371110489627</v>
      </c>
      <c r="AF112">
        <f t="shared" si="51"/>
        <v>0.2807017543859649</v>
      </c>
      <c r="AG112">
        <f t="shared" si="52"/>
        <v>5.5701754385964932</v>
      </c>
      <c r="AH112">
        <f t="shared" si="53"/>
        <v>-22366.532067389777</v>
      </c>
      <c r="AI112">
        <f t="shared" si="54"/>
        <v>-6278.3247908462527</v>
      </c>
      <c r="AJ112">
        <f t="shared" si="55"/>
        <v>-124585.50756835537</v>
      </c>
    </row>
    <row r="113" spans="1:36" x14ac:dyDescent="0.25">
      <c r="A113">
        <v>4</v>
      </c>
      <c r="B113">
        <v>0.36621332600000001</v>
      </c>
      <c r="C113">
        <v>67.243128786347427</v>
      </c>
      <c r="D113">
        <v>50</v>
      </c>
      <c r="E113">
        <f t="shared" si="39"/>
        <v>1.464853304</v>
      </c>
      <c r="F113">
        <f t="shared" si="40"/>
        <v>18.310666300000001</v>
      </c>
      <c r="G113">
        <f t="shared" si="41"/>
        <v>24.625329843494637</v>
      </c>
      <c r="H113">
        <f t="shared" si="42"/>
        <v>200</v>
      </c>
      <c r="I113">
        <f t="shared" si="43"/>
        <v>268.97251514538971</v>
      </c>
      <c r="J113">
        <f t="shared" si="44"/>
        <v>3362.1564393173712</v>
      </c>
      <c r="K113">
        <f t="shared" si="45"/>
        <v>16</v>
      </c>
      <c r="L113">
        <f t="shared" si="46"/>
        <v>2500</v>
      </c>
      <c r="M113">
        <f t="shared" si="47"/>
        <v>4521.6383689773056</v>
      </c>
      <c r="N113">
        <f t="shared" si="48"/>
        <v>0.28970605267788752</v>
      </c>
      <c r="O113">
        <f t="shared" si="49"/>
        <v>7.650727332211249E-2</v>
      </c>
      <c r="P113">
        <f t="shared" si="56"/>
        <v>0.5568918479615772</v>
      </c>
      <c r="Q113">
        <f t="shared" si="50"/>
        <v>5.8533628711844258E-3</v>
      </c>
      <c r="R113">
        <f t="shared" si="57"/>
        <v>0.31012853032606041</v>
      </c>
      <c r="AF113">
        <f t="shared" si="51"/>
        <v>0.2807017543859649</v>
      </c>
      <c r="AG113">
        <f t="shared" si="52"/>
        <v>13.570175438596493</v>
      </c>
      <c r="AH113">
        <f t="shared" si="53"/>
        <v>-27953.123128300795</v>
      </c>
      <c r="AI113">
        <f t="shared" si="54"/>
        <v>-7846.4907026809242</v>
      </c>
      <c r="AJ113">
        <f t="shared" si="55"/>
        <v>-379328.78490773099</v>
      </c>
    </row>
    <row r="114" spans="1:36" x14ac:dyDescent="0.25">
      <c r="A114">
        <v>4</v>
      </c>
      <c r="B114">
        <v>0.39097911200000002</v>
      </c>
      <c r="C114">
        <v>79.493960496125979</v>
      </c>
      <c r="D114">
        <v>50</v>
      </c>
      <c r="E114">
        <f t="shared" si="39"/>
        <v>1.5639164480000001</v>
      </c>
      <c r="F114">
        <f t="shared" si="40"/>
        <v>19.548955599999999</v>
      </c>
      <c r="G114">
        <f t="shared" si="41"/>
        <v>31.080478084138417</v>
      </c>
      <c r="H114">
        <f t="shared" si="42"/>
        <v>200</v>
      </c>
      <c r="I114">
        <f t="shared" si="43"/>
        <v>317.97584198450392</v>
      </c>
      <c r="J114">
        <f t="shared" si="44"/>
        <v>3974.6980248062991</v>
      </c>
      <c r="K114">
        <f t="shared" si="45"/>
        <v>16</v>
      </c>
      <c r="L114">
        <f t="shared" si="46"/>
        <v>2500</v>
      </c>
      <c r="M114">
        <f t="shared" si="47"/>
        <v>6319.2897553596376</v>
      </c>
      <c r="N114">
        <f t="shared" si="48"/>
        <v>0.28988303149306877</v>
      </c>
      <c r="O114">
        <f t="shared" si="49"/>
        <v>0.10109608050693125</v>
      </c>
      <c r="P114">
        <f t="shared" si="56"/>
        <v>2.4588807184818762E-2</v>
      </c>
      <c r="Q114">
        <f t="shared" si="50"/>
        <v>1.0220417493863924E-2</v>
      </c>
      <c r="R114">
        <f t="shared" si="57"/>
        <v>6.0460943877219478E-4</v>
      </c>
      <c r="AF114">
        <f t="shared" si="51"/>
        <v>0.2807017543859649</v>
      </c>
      <c r="AG114">
        <f t="shared" si="52"/>
        <v>13.570175438596493</v>
      </c>
      <c r="AH114">
        <f t="shared" si="53"/>
        <v>-37258.580006024611</v>
      </c>
      <c r="AI114">
        <f t="shared" si="54"/>
        <v>-10458.548773620943</v>
      </c>
      <c r="AJ114">
        <f t="shared" si="55"/>
        <v>-505605.46727473754</v>
      </c>
    </row>
    <row r="115" spans="1:36" x14ac:dyDescent="0.25">
      <c r="A115">
        <v>4</v>
      </c>
      <c r="B115">
        <v>1.1030516589999999</v>
      </c>
      <c r="C115">
        <v>125.06031125960619</v>
      </c>
      <c r="D115">
        <v>52</v>
      </c>
      <c r="E115">
        <f t="shared" si="39"/>
        <v>4.4122066359999996</v>
      </c>
      <c r="F115">
        <f t="shared" si="40"/>
        <v>57.358686267999992</v>
      </c>
      <c r="G115">
        <f t="shared" si="41"/>
        <v>137.947983809965</v>
      </c>
      <c r="H115">
        <f t="shared" si="42"/>
        <v>208</v>
      </c>
      <c r="I115">
        <f t="shared" si="43"/>
        <v>500.24124503842478</v>
      </c>
      <c r="J115">
        <f t="shared" si="44"/>
        <v>6503.1361854995221</v>
      </c>
      <c r="K115">
        <f t="shared" si="45"/>
        <v>16</v>
      </c>
      <c r="L115">
        <f t="shared" si="46"/>
        <v>2704</v>
      </c>
      <c r="M115">
        <f t="shared" si="47"/>
        <v>15640.081452349585</v>
      </c>
      <c r="N115">
        <f t="shared" si="48"/>
        <v>0.31253985991767697</v>
      </c>
      <c r="O115">
        <f t="shared" si="49"/>
        <v>0.79051179908232294</v>
      </c>
      <c r="P115">
        <f t="shared" si="56"/>
        <v>0.68941571857539174</v>
      </c>
      <c r="Q115">
        <f t="shared" si="50"/>
        <v>0.62490890448837089</v>
      </c>
      <c r="R115">
        <f t="shared" si="57"/>
        <v>0.47529403301882373</v>
      </c>
      <c r="AF115">
        <f t="shared" si="51"/>
        <v>0.2807017543859649</v>
      </c>
      <c r="AG115">
        <f t="shared" si="52"/>
        <v>15.570175438596493</v>
      </c>
      <c r="AH115">
        <f t="shared" si="53"/>
        <v>-55842.303658273435</v>
      </c>
      <c r="AI115">
        <f t="shared" si="54"/>
        <v>-15675.032605831138</v>
      </c>
      <c r="AJ115">
        <f t="shared" si="55"/>
        <v>-869474.46485469618</v>
      </c>
    </row>
    <row r="116" spans="1:36" x14ac:dyDescent="0.25">
      <c r="A116">
        <f>SUM(A2:A115)</f>
        <v>424</v>
      </c>
      <c r="B116">
        <f t="shared" ref="B116:R116" si="58">SUM(B2:B115)</f>
        <v>16.743170428999996</v>
      </c>
      <c r="C116">
        <f t="shared" si="58"/>
        <v>111809.66762780648</v>
      </c>
      <c r="D116">
        <f t="shared" si="58"/>
        <v>4153</v>
      </c>
      <c r="E116">
        <f t="shared" si="58"/>
        <v>71.281381462999974</v>
      </c>
      <c r="F116">
        <f t="shared" si="58"/>
        <v>704.59648192200007</v>
      </c>
      <c r="G116">
        <f t="shared" si="58"/>
        <v>19497.299183047126</v>
      </c>
      <c r="H116">
        <f t="shared" si="58"/>
        <v>15711</v>
      </c>
      <c r="I116">
        <f t="shared" si="58"/>
        <v>442086.07244513492</v>
      </c>
      <c r="J116">
        <f t="shared" si="58"/>
        <v>3852513.8582475819</v>
      </c>
      <c r="K116">
        <f t="shared" si="58"/>
        <v>1814</v>
      </c>
      <c r="L116">
        <f t="shared" si="58"/>
        <v>159607</v>
      </c>
      <c r="M116">
        <f t="shared" si="58"/>
        <v>446806442.88509828</v>
      </c>
      <c r="N116">
        <f t="shared" si="58"/>
        <v>16.743170428999953</v>
      </c>
      <c r="O116">
        <f t="shared" si="58"/>
        <v>5.0404125317982107E-14</v>
      </c>
      <c r="P116">
        <f>SUM(P3:P115)</f>
        <v>0.85190385024022675</v>
      </c>
      <c r="Q116">
        <f t="shared" si="58"/>
        <v>4.9982633692025438</v>
      </c>
      <c r="R116">
        <f>SUM(R3:R115)</f>
        <v>8.3094523133513807</v>
      </c>
      <c r="U116" t="s">
        <v>299</v>
      </c>
    </row>
  </sheetData>
  <pageMargins left="0.7" right="0.7" top="0.75" bottom="0.75" header="0.3" footer="0.3"/>
  <pageSetup paperSize="9" orientation="portrait" horizontalDpi="0" verticalDpi="0" r:id="rId1"/>
  <ignoredErrors>
    <ignoredError sqref="L2:L115"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37C27-8803-44FA-B806-C6075172675A}">
  <dimension ref="A1:M115"/>
  <sheetViews>
    <sheetView topLeftCell="A97" workbookViewId="0">
      <selection activeCell="G6" sqref="G6"/>
    </sheetView>
  </sheetViews>
  <sheetFormatPr defaultRowHeight="15" x14ac:dyDescent="0.25"/>
  <sheetData>
    <row r="1" spans="1:13" x14ac:dyDescent="0.25">
      <c r="A1" t="s">
        <v>289</v>
      </c>
      <c r="B1" t="s">
        <v>288</v>
      </c>
      <c r="C1" t="s">
        <v>315</v>
      </c>
      <c r="D1" t="s">
        <v>291</v>
      </c>
      <c r="E1" t="s">
        <v>292</v>
      </c>
      <c r="F1" t="s">
        <v>316</v>
      </c>
      <c r="G1" t="s">
        <v>293</v>
      </c>
      <c r="H1" t="s">
        <v>317</v>
      </c>
      <c r="I1" t="s">
        <v>295</v>
      </c>
      <c r="J1" t="s">
        <v>318</v>
      </c>
      <c r="K1" t="s">
        <v>296</v>
      </c>
      <c r="L1" t="s">
        <v>319</v>
      </c>
      <c r="M1" t="s">
        <v>320</v>
      </c>
    </row>
    <row r="2" spans="1:13" x14ac:dyDescent="0.25">
      <c r="A2">
        <v>9.7305941288775025E-2</v>
      </c>
      <c r="B2">
        <v>5</v>
      </c>
      <c r="C2">
        <v>749.95847260941991</v>
      </c>
      <c r="D2">
        <v>35</v>
      </c>
      <c r="E2">
        <f>B2*A2</f>
        <v>0.48652970644387511</v>
      </c>
      <c r="F2">
        <f>C2*A2</f>
        <v>72.975415104751605</v>
      </c>
      <c r="G2">
        <f>D2*A2</f>
        <v>3.4057079451071259</v>
      </c>
      <c r="H2">
        <f>B2*C2</f>
        <v>3749.7923630470996</v>
      </c>
      <c r="I2">
        <f>B2*D2</f>
        <v>175</v>
      </c>
      <c r="J2">
        <f>C2*D2</f>
        <v>26248.546541329699</v>
      </c>
      <c r="K2">
        <f>B2^2</f>
        <v>25</v>
      </c>
      <c r="L2">
        <f>C2^2</f>
        <v>562437.71063865407</v>
      </c>
      <c r="M2">
        <f>D2^2</f>
        <v>1225</v>
      </c>
    </row>
    <row r="3" spans="1:13" x14ac:dyDescent="0.25">
      <c r="A3">
        <v>2.5052926401050279E-2</v>
      </c>
      <c r="B3">
        <v>5</v>
      </c>
      <c r="C3">
        <v>755.97091034422033</v>
      </c>
      <c r="D3">
        <v>25</v>
      </c>
      <c r="E3">
        <f t="shared" ref="E3:E66" si="0">B3*A3</f>
        <v>0.1252646320052514</v>
      </c>
      <c r="F3">
        <f t="shared" ref="F3:F66" si="1">C3*A3</f>
        <v>18.939283578188732</v>
      </c>
      <c r="G3">
        <f t="shared" ref="G3:G66" si="2">D3*A3</f>
        <v>0.62632316002625699</v>
      </c>
      <c r="H3">
        <f t="shared" ref="H3:H66" si="3">B3*C3</f>
        <v>3779.8545517211014</v>
      </c>
      <c r="I3">
        <f t="shared" ref="I3:I66" si="4">B3*D3</f>
        <v>125</v>
      </c>
      <c r="J3">
        <f t="shared" ref="J3:J66" si="5">C3*D3</f>
        <v>18899.272758605508</v>
      </c>
      <c r="K3">
        <f t="shared" ref="K3:K66" si="6">B3^2</f>
        <v>25</v>
      </c>
      <c r="L3">
        <f t="shared" ref="L3:L66" si="7">C3^2</f>
        <v>571492.01728666923</v>
      </c>
      <c r="M3">
        <f t="shared" ref="M3:M66" si="8">D3^2</f>
        <v>625</v>
      </c>
    </row>
    <row r="4" spans="1:13" x14ac:dyDescent="0.25">
      <c r="A4">
        <v>0.24856459410706247</v>
      </c>
      <c r="B4">
        <v>5</v>
      </c>
      <c r="C4">
        <v>670.67120982687572</v>
      </c>
      <c r="D4">
        <v>28</v>
      </c>
      <c r="E4">
        <f t="shared" si="0"/>
        <v>1.2428229705353124</v>
      </c>
      <c r="F4">
        <f t="shared" si="1"/>
        <v>166.70511704990989</v>
      </c>
      <c r="G4">
        <f t="shared" si="2"/>
        <v>6.9598086349977493</v>
      </c>
      <c r="H4">
        <f t="shared" si="3"/>
        <v>3353.3560491343787</v>
      </c>
      <c r="I4">
        <f t="shared" si="4"/>
        <v>140</v>
      </c>
      <c r="J4">
        <f t="shared" si="5"/>
        <v>18778.793875152522</v>
      </c>
      <c r="K4">
        <f t="shared" si="6"/>
        <v>25</v>
      </c>
      <c r="L4">
        <f t="shared" si="7"/>
        <v>449799.87169064517</v>
      </c>
      <c r="M4">
        <f t="shared" si="8"/>
        <v>784</v>
      </c>
    </row>
    <row r="5" spans="1:13" x14ac:dyDescent="0.25">
      <c r="A5">
        <v>0.38645585688989909</v>
      </c>
      <c r="B5">
        <v>5</v>
      </c>
      <c r="C5">
        <v>457.6721521085625</v>
      </c>
      <c r="D5">
        <v>28</v>
      </c>
      <c r="E5">
        <f t="shared" si="0"/>
        <v>1.9322792844494954</v>
      </c>
      <c r="F5">
        <f t="shared" si="1"/>
        <v>176.87008371775875</v>
      </c>
      <c r="G5">
        <f t="shared" si="2"/>
        <v>10.820763992917174</v>
      </c>
      <c r="H5">
        <f t="shared" si="3"/>
        <v>2288.3607605428124</v>
      </c>
      <c r="I5">
        <f t="shared" si="4"/>
        <v>140</v>
      </c>
      <c r="J5">
        <f t="shared" si="5"/>
        <v>12814.82025903975</v>
      </c>
      <c r="K5">
        <f t="shared" si="6"/>
        <v>25</v>
      </c>
      <c r="L5">
        <f t="shared" si="7"/>
        <v>209463.79881568317</v>
      </c>
      <c r="M5">
        <f t="shared" si="8"/>
        <v>784</v>
      </c>
    </row>
    <row r="6" spans="1:13" x14ac:dyDescent="0.25">
      <c r="A6">
        <v>0.25332977897756032</v>
      </c>
      <c r="B6">
        <v>5</v>
      </c>
      <c r="C6">
        <v>403.2233278218323</v>
      </c>
      <c r="D6">
        <v>33</v>
      </c>
      <c r="E6">
        <f t="shared" si="0"/>
        <v>1.2666488948878016</v>
      </c>
      <c r="F6">
        <f t="shared" si="1"/>
        <v>102.14847651570112</v>
      </c>
      <c r="G6">
        <f t="shared" si="2"/>
        <v>8.3598827062594907</v>
      </c>
      <c r="H6">
        <f t="shared" si="3"/>
        <v>2016.1166391091615</v>
      </c>
      <c r="I6">
        <f t="shared" si="4"/>
        <v>165</v>
      </c>
      <c r="J6">
        <f t="shared" si="5"/>
        <v>13306.369818120465</v>
      </c>
      <c r="K6">
        <f t="shared" si="6"/>
        <v>25</v>
      </c>
      <c r="L6">
        <f t="shared" si="7"/>
        <v>162589.05209971283</v>
      </c>
      <c r="M6">
        <f t="shared" si="8"/>
        <v>1089</v>
      </c>
    </row>
    <row r="7" spans="1:13" x14ac:dyDescent="0.25">
      <c r="A7">
        <v>0.32225267891455178</v>
      </c>
      <c r="B7">
        <v>5</v>
      </c>
      <c r="C7">
        <v>556.22310100185598</v>
      </c>
      <c r="D7">
        <v>40</v>
      </c>
      <c r="E7">
        <f t="shared" si="0"/>
        <v>1.611263394572759</v>
      </c>
      <c r="F7">
        <f t="shared" si="1"/>
        <v>179.2443843720074</v>
      </c>
      <c r="G7">
        <f t="shared" si="2"/>
        <v>12.890107156582072</v>
      </c>
      <c r="H7">
        <f t="shared" si="3"/>
        <v>2781.1155050092798</v>
      </c>
      <c r="I7">
        <f t="shared" si="4"/>
        <v>200</v>
      </c>
      <c r="J7">
        <f t="shared" si="5"/>
        <v>22248.924040074238</v>
      </c>
      <c r="K7">
        <f t="shared" si="6"/>
        <v>25</v>
      </c>
      <c r="L7">
        <f t="shared" si="7"/>
        <v>309384.1380881209</v>
      </c>
      <c r="M7">
        <f t="shared" si="8"/>
        <v>1600</v>
      </c>
    </row>
    <row r="8" spans="1:13" x14ac:dyDescent="0.25">
      <c r="A8">
        <v>-1.118103453316327E-2</v>
      </c>
      <c r="B8">
        <v>5</v>
      </c>
      <c r="C8">
        <v>0.43732242239969066</v>
      </c>
      <c r="D8">
        <v>29</v>
      </c>
      <c r="E8">
        <f t="shared" si="0"/>
        <v>-5.5905172665816349E-2</v>
      </c>
      <c r="F8">
        <f t="shared" si="1"/>
        <v>-4.8897171069775553E-3</v>
      </c>
      <c r="G8">
        <f t="shared" si="2"/>
        <v>-0.32425000146173483</v>
      </c>
      <c r="H8">
        <f t="shared" si="3"/>
        <v>2.1866121119984534</v>
      </c>
      <c r="I8">
        <f t="shared" si="4"/>
        <v>145</v>
      </c>
      <c r="J8">
        <f t="shared" si="5"/>
        <v>12.682350249591028</v>
      </c>
      <c r="K8">
        <f t="shared" si="6"/>
        <v>25</v>
      </c>
      <c r="L8">
        <f t="shared" si="7"/>
        <v>0.19125090113353346</v>
      </c>
      <c r="M8">
        <f t="shared" si="8"/>
        <v>841</v>
      </c>
    </row>
    <row r="9" spans="1:13" x14ac:dyDescent="0.25">
      <c r="A9">
        <v>-9.2164401275262216E-3</v>
      </c>
      <c r="B9">
        <v>5</v>
      </c>
      <c r="C9">
        <v>0.41651156971964948</v>
      </c>
      <c r="D9">
        <v>33</v>
      </c>
      <c r="E9">
        <f t="shared" si="0"/>
        <v>-4.6082200637631104E-2</v>
      </c>
      <c r="F9">
        <f t="shared" si="1"/>
        <v>-3.838753944743113E-3</v>
      </c>
      <c r="G9">
        <f t="shared" si="2"/>
        <v>-0.30414252420836529</v>
      </c>
      <c r="H9">
        <f t="shared" si="3"/>
        <v>2.0825578485982472</v>
      </c>
      <c r="I9">
        <f t="shared" si="4"/>
        <v>165</v>
      </c>
      <c r="J9">
        <f t="shared" si="5"/>
        <v>13.744881800748432</v>
      </c>
      <c r="K9">
        <f t="shared" si="6"/>
        <v>25</v>
      </c>
      <c r="L9">
        <f t="shared" si="7"/>
        <v>0.17348188771032644</v>
      </c>
      <c r="M9">
        <f t="shared" si="8"/>
        <v>1089</v>
      </c>
    </row>
    <row r="10" spans="1:13" x14ac:dyDescent="0.25">
      <c r="A10">
        <v>8.9347374572025337E-2</v>
      </c>
      <c r="B10">
        <v>5</v>
      </c>
      <c r="C10">
        <v>380.5784663488169</v>
      </c>
      <c r="D10">
        <v>33</v>
      </c>
      <c r="E10">
        <f t="shared" si="0"/>
        <v>0.4467368728601267</v>
      </c>
      <c r="F10">
        <f t="shared" si="1"/>
        <v>34.003686786914685</v>
      </c>
      <c r="G10">
        <f t="shared" si="2"/>
        <v>2.9484633608768362</v>
      </c>
      <c r="H10">
        <f t="shared" si="3"/>
        <v>1902.8923317440845</v>
      </c>
      <c r="I10">
        <f t="shared" si="4"/>
        <v>165</v>
      </c>
      <c r="J10">
        <f t="shared" si="5"/>
        <v>12559.089389510958</v>
      </c>
      <c r="K10">
        <f t="shared" si="6"/>
        <v>25</v>
      </c>
      <c r="L10">
        <f t="shared" si="7"/>
        <v>144839.96904841755</v>
      </c>
      <c r="M10">
        <f t="shared" si="8"/>
        <v>1089</v>
      </c>
    </row>
    <row r="11" spans="1:13" x14ac:dyDescent="0.25">
      <c r="A11">
        <v>0.16114011182495322</v>
      </c>
      <c r="B11">
        <v>5</v>
      </c>
      <c r="C11">
        <v>334.43533796726223</v>
      </c>
      <c r="D11">
        <v>41</v>
      </c>
      <c r="E11">
        <f t="shared" si="0"/>
        <v>0.80570055912476612</v>
      </c>
      <c r="F11">
        <f t="shared" si="1"/>
        <v>53.890947758260658</v>
      </c>
      <c r="G11">
        <f t="shared" si="2"/>
        <v>6.6067445848230824</v>
      </c>
      <c r="H11">
        <f t="shared" si="3"/>
        <v>1672.1766898363112</v>
      </c>
      <c r="I11">
        <f t="shared" si="4"/>
        <v>205</v>
      </c>
      <c r="J11">
        <f t="shared" si="5"/>
        <v>13711.848856657751</v>
      </c>
      <c r="K11">
        <f t="shared" si="6"/>
        <v>25</v>
      </c>
      <c r="L11">
        <f t="shared" si="7"/>
        <v>111846.9952812769</v>
      </c>
      <c r="M11">
        <f t="shared" si="8"/>
        <v>1681</v>
      </c>
    </row>
    <row r="12" spans="1:13" x14ac:dyDescent="0.25">
      <c r="A12">
        <v>8.8334375612653283E-5</v>
      </c>
      <c r="B12">
        <v>5</v>
      </c>
      <c r="C12">
        <v>254.45147818096004</v>
      </c>
      <c r="D12">
        <v>38</v>
      </c>
      <c r="E12">
        <f t="shared" si="0"/>
        <v>4.4167187806326644E-4</v>
      </c>
      <c r="F12">
        <f t="shared" si="1"/>
        <v>2.2476812448831776E-2</v>
      </c>
      <c r="G12">
        <f t="shared" si="2"/>
        <v>3.3567062732808247E-3</v>
      </c>
      <c r="H12">
        <f t="shared" si="3"/>
        <v>1272.2573909048001</v>
      </c>
      <c r="I12">
        <f t="shared" si="4"/>
        <v>190</v>
      </c>
      <c r="J12">
        <f t="shared" si="5"/>
        <v>9669.1561708764821</v>
      </c>
      <c r="K12">
        <f t="shared" si="6"/>
        <v>25</v>
      </c>
      <c r="L12">
        <f t="shared" si="7"/>
        <v>64745.554748475581</v>
      </c>
      <c r="M12">
        <f t="shared" si="8"/>
        <v>1444</v>
      </c>
    </row>
    <row r="13" spans="1:13" x14ac:dyDescent="0.25">
      <c r="A13">
        <v>7.6198063411283389E-3</v>
      </c>
      <c r="B13">
        <v>5</v>
      </c>
      <c r="C13">
        <v>246.28175351510049</v>
      </c>
      <c r="D13">
        <v>37</v>
      </c>
      <c r="E13">
        <f t="shared" si="0"/>
        <v>3.8099031705641696E-2</v>
      </c>
      <c r="F13">
        <f t="shared" si="1"/>
        <v>1.8766192671385693</v>
      </c>
      <c r="G13">
        <f t="shared" si="2"/>
        <v>0.28193283462174856</v>
      </c>
      <c r="H13">
        <f t="shared" si="3"/>
        <v>1231.4087675755025</v>
      </c>
      <c r="I13">
        <f t="shared" si="4"/>
        <v>185</v>
      </c>
      <c r="J13">
        <f t="shared" si="5"/>
        <v>9112.4248800587175</v>
      </c>
      <c r="K13">
        <f t="shared" si="6"/>
        <v>25</v>
      </c>
      <c r="L13">
        <f t="shared" si="7"/>
        <v>60654.702114472711</v>
      </c>
      <c r="M13">
        <f t="shared" si="8"/>
        <v>1369</v>
      </c>
    </row>
    <row r="14" spans="1:13" x14ac:dyDescent="0.25">
      <c r="A14">
        <v>-1.7894336672681421E-2</v>
      </c>
      <c r="B14">
        <v>4</v>
      </c>
      <c r="C14">
        <v>77.566434465070699</v>
      </c>
      <c r="D14">
        <v>26</v>
      </c>
      <c r="E14">
        <f t="shared" si="0"/>
        <v>-7.1577346690725685E-2</v>
      </c>
      <c r="F14">
        <f t="shared" si="1"/>
        <v>-1.3879998928174548</v>
      </c>
      <c r="G14">
        <f t="shared" si="2"/>
        <v>-0.46525275348971695</v>
      </c>
      <c r="H14">
        <f t="shared" si="3"/>
        <v>310.2657378602828</v>
      </c>
      <c r="I14">
        <f t="shared" si="4"/>
        <v>104</v>
      </c>
      <c r="J14">
        <f t="shared" si="5"/>
        <v>2016.7272960918381</v>
      </c>
      <c r="K14">
        <f t="shared" si="6"/>
        <v>16</v>
      </c>
      <c r="L14">
        <f t="shared" si="7"/>
        <v>6016.5517556241075</v>
      </c>
      <c r="M14">
        <f t="shared" si="8"/>
        <v>676</v>
      </c>
    </row>
    <row r="15" spans="1:13" x14ac:dyDescent="0.25">
      <c r="A15">
        <v>-5.52559681561902E-3</v>
      </c>
      <c r="B15">
        <v>3</v>
      </c>
      <c r="C15">
        <v>74.11738823457182</v>
      </c>
      <c r="D15">
        <v>27</v>
      </c>
      <c r="E15">
        <f t="shared" si="0"/>
        <v>-1.6576790446857059E-2</v>
      </c>
      <c r="F15">
        <f t="shared" si="1"/>
        <v>-0.40954280441094865</v>
      </c>
      <c r="G15">
        <f t="shared" si="2"/>
        <v>-0.14919111402171353</v>
      </c>
      <c r="H15">
        <f t="shared" si="3"/>
        <v>222.35216470371546</v>
      </c>
      <c r="I15">
        <f t="shared" si="4"/>
        <v>81</v>
      </c>
      <c r="J15">
        <f t="shared" si="5"/>
        <v>2001.1694823334392</v>
      </c>
      <c r="K15">
        <f t="shared" si="6"/>
        <v>9</v>
      </c>
      <c r="L15">
        <f t="shared" si="7"/>
        <v>5493.3872387142455</v>
      </c>
      <c r="M15">
        <f t="shared" si="8"/>
        <v>729</v>
      </c>
    </row>
    <row r="16" spans="1:13" x14ac:dyDescent="0.25">
      <c r="A16">
        <v>1.0180182269322635E-2</v>
      </c>
      <c r="B16">
        <v>3</v>
      </c>
      <c r="C16">
        <v>67.187069545254275</v>
      </c>
      <c r="D16">
        <v>32</v>
      </c>
      <c r="E16">
        <f t="shared" si="0"/>
        <v>3.0540546807967903E-2</v>
      </c>
      <c r="F16">
        <f t="shared" si="1"/>
        <v>0.68397661411234434</v>
      </c>
      <c r="G16">
        <f t="shared" si="2"/>
        <v>0.32576583261832431</v>
      </c>
      <c r="H16">
        <f t="shared" si="3"/>
        <v>201.56120863576282</v>
      </c>
      <c r="I16">
        <f t="shared" si="4"/>
        <v>96</v>
      </c>
      <c r="J16">
        <f t="shared" si="5"/>
        <v>2149.9862254481368</v>
      </c>
      <c r="K16">
        <f t="shared" si="6"/>
        <v>9</v>
      </c>
      <c r="L16">
        <f t="shared" si="7"/>
        <v>4514.1023140788348</v>
      </c>
      <c r="M16">
        <f t="shared" si="8"/>
        <v>1024</v>
      </c>
    </row>
    <row r="17" spans="1:13" x14ac:dyDescent="0.25">
      <c r="A17">
        <v>2.2669456753651732E-2</v>
      </c>
      <c r="B17">
        <v>3</v>
      </c>
      <c r="C17">
        <v>59.439274577383884</v>
      </c>
      <c r="D17">
        <v>35</v>
      </c>
      <c r="E17">
        <f t="shared" si="0"/>
        <v>6.80083702609552E-2</v>
      </c>
      <c r="F17">
        <f t="shared" si="1"/>
        <v>1.3474560645004348</v>
      </c>
      <c r="G17">
        <f t="shared" si="2"/>
        <v>0.79343098637781062</v>
      </c>
      <c r="H17">
        <f t="shared" si="3"/>
        <v>178.31782373215165</v>
      </c>
      <c r="I17">
        <f t="shared" si="4"/>
        <v>105</v>
      </c>
      <c r="J17">
        <f t="shared" si="5"/>
        <v>2080.374610208436</v>
      </c>
      <c r="K17">
        <f t="shared" si="6"/>
        <v>9</v>
      </c>
      <c r="L17">
        <f t="shared" si="7"/>
        <v>3533.0273622856339</v>
      </c>
      <c r="M17">
        <f t="shared" si="8"/>
        <v>1225</v>
      </c>
    </row>
    <row r="18" spans="1:13" x14ac:dyDescent="0.25">
      <c r="A18">
        <v>-3.3103855860460657E-3</v>
      </c>
      <c r="B18">
        <v>4</v>
      </c>
      <c r="C18">
        <v>57.848049707695743</v>
      </c>
      <c r="D18">
        <v>42</v>
      </c>
      <c r="E18">
        <f t="shared" si="0"/>
        <v>-1.3241542344184263E-2</v>
      </c>
      <c r="F18">
        <f t="shared" si="1"/>
        <v>-0.19149934993323231</v>
      </c>
      <c r="G18">
        <f t="shared" si="2"/>
        <v>-0.13903619461393477</v>
      </c>
      <c r="H18">
        <f t="shared" si="3"/>
        <v>231.39219883078297</v>
      </c>
      <c r="I18">
        <f t="shared" si="4"/>
        <v>168</v>
      </c>
      <c r="J18">
        <f t="shared" si="5"/>
        <v>2429.6180877232214</v>
      </c>
      <c r="K18">
        <f t="shared" si="6"/>
        <v>16</v>
      </c>
      <c r="L18">
        <f t="shared" si="7"/>
        <v>3346.3968549840374</v>
      </c>
      <c r="M18">
        <f t="shared" si="8"/>
        <v>1764</v>
      </c>
    </row>
    <row r="19" spans="1:13" x14ac:dyDescent="0.25">
      <c r="A19">
        <v>9.4292365265049947E-3</v>
      </c>
      <c r="B19">
        <v>4</v>
      </c>
      <c r="C19">
        <v>53.358207855732687</v>
      </c>
      <c r="D19">
        <v>40</v>
      </c>
      <c r="E19">
        <f t="shared" si="0"/>
        <v>3.7716946106019979E-2</v>
      </c>
      <c r="F19">
        <f t="shared" si="1"/>
        <v>0.50312716250212042</v>
      </c>
      <c r="G19">
        <f t="shared" si="2"/>
        <v>0.37716946106019977</v>
      </c>
      <c r="H19">
        <f t="shared" si="3"/>
        <v>213.43283142293075</v>
      </c>
      <c r="I19">
        <f t="shared" si="4"/>
        <v>160</v>
      </c>
      <c r="J19">
        <f t="shared" si="5"/>
        <v>2134.3283142293076</v>
      </c>
      <c r="K19">
        <f t="shared" si="6"/>
        <v>16</v>
      </c>
      <c r="L19">
        <f t="shared" si="7"/>
        <v>2847.0983455755736</v>
      </c>
      <c r="M19">
        <f t="shared" si="8"/>
        <v>1600</v>
      </c>
    </row>
    <row r="20" spans="1:13" x14ac:dyDescent="0.25">
      <c r="A20">
        <v>0.16406027463979117</v>
      </c>
      <c r="B20">
        <v>0</v>
      </c>
      <c r="C20">
        <v>367.43610455182056</v>
      </c>
      <c r="D20">
        <v>28</v>
      </c>
      <c r="E20">
        <f t="shared" si="0"/>
        <v>0</v>
      </c>
      <c r="F20">
        <f t="shared" si="1"/>
        <v>60.281668225346706</v>
      </c>
      <c r="G20">
        <f t="shared" si="2"/>
        <v>4.5936876899141525</v>
      </c>
      <c r="H20">
        <f t="shared" si="3"/>
        <v>0</v>
      </c>
      <c r="I20">
        <f t="shared" si="4"/>
        <v>0</v>
      </c>
      <c r="J20">
        <f t="shared" si="5"/>
        <v>10288.210927450975</v>
      </c>
      <c r="K20">
        <f t="shared" si="6"/>
        <v>0</v>
      </c>
      <c r="L20">
        <f t="shared" si="7"/>
        <v>135009.29092821642</v>
      </c>
      <c r="M20">
        <f t="shared" si="8"/>
        <v>784</v>
      </c>
    </row>
    <row r="21" spans="1:13" x14ac:dyDescent="0.25">
      <c r="A21">
        <v>0.14696777071500028</v>
      </c>
      <c r="B21">
        <v>0</v>
      </c>
      <c r="C21">
        <v>346.40707944379244</v>
      </c>
      <c r="D21">
        <v>33</v>
      </c>
      <c r="E21">
        <f t="shared" si="0"/>
        <v>0</v>
      </c>
      <c r="F21">
        <f t="shared" si="1"/>
        <v>50.910676225748176</v>
      </c>
      <c r="G21">
        <f t="shared" si="2"/>
        <v>4.8499364335950093</v>
      </c>
      <c r="H21">
        <f t="shared" si="3"/>
        <v>0</v>
      </c>
      <c r="I21">
        <f t="shared" si="4"/>
        <v>0</v>
      </c>
      <c r="J21">
        <f t="shared" si="5"/>
        <v>11431.43362164515</v>
      </c>
      <c r="K21">
        <f t="shared" si="6"/>
        <v>0</v>
      </c>
      <c r="L21">
        <f t="shared" si="7"/>
        <v>119997.86468877793</v>
      </c>
      <c r="M21">
        <f t="shared" si="8"/>
        <v>1089</v>
      </c>
    </row>
    <row r="22" spans="1:13" x14ac:dyDescent="0.25">
      <c r="A22">
        <v>0.15499297127191214</v>
      </c>
      <c r="B22">
        <v>0</v>
      </c>
      <c r="C22">
        <v>315.43908865205083</v>
      </c>
      <c r="D22">
        <v>35</v>
      </c>
      <c r="E22">
        <f t="shared" si="0"/>
        <v>0</v>
      </c>
      <c r="F22">
        <f t="shared" si="1"/>
        <v>48.890841605485463</v>
      </c>
      <c r="G22">
        <f t="shared" si="2"/>
        <v>5.4247539945169247</v>
      </c>
      <c r="H22">
        <f t="shared" si="3"/>
        <v>0</v>
      </c>
      <c r="I22">
        <f t="shared" si="4"/>
        <v>0</v>
      </c>
      <c r="J22">
        <f t="shared" si="5"/>
        <v>11040.36810282178</v>
      </c>
      <c r="K22">
        <f t="shared" si="6"/>
        <v>0</v>
      </c>
      <c r="L22">
        <f t="shared" si="7"/>
        <v>99501.818649636378</v>
      </c>
      <c r="M22">
        <f t="shared" si="8"/>
        <v>1225</v>
      </c>
    </row>
    <row r="23" spans="1:13" x14ac:dyDescent="0.25">
      <c r="A23">
        <v>0.18426289467813234</v>
      </c>
      <c r="B23">
        <v>0</v>
      </c>
      <c r="C23">
        <v>289.29380637377</v>
      </c>
      <c r="D23">
        <v>42</v>
      </c>
      <c r="E23">
        <f t="shared" si="0"/>
        <v>0</v>
      </c>
      <c r="F23">
        <f t="shared" si="1"/>
        <v>53.306114174885991</v>
      </c>
      <c r="G23">
        <f t="shared" si="2"/>
        <v>7.7390415764815579</v>
      </c>
      <c r="H23">
        <f t="shared" si="3"/>
        <v>0</v>
      </c>
      <c r="I23">
        <f t="shared" si="4"/>
        <v>0</v>
      </c>
      <c r="J23">
        <f t="shared" si="5"/>
        <v>12150.33986769834</v>
      </c>
      <c r="K23">
        <f t="shared" si="6"/>
        <v>0</v>
      </c>
      <c r="L23">
        <f t="shared" si="7"/>
        <v>83690.906406224327</v>
      </c>
      <c r="M23">
        <f t="shared" si="8"/>
        <v>1764</v>
      </c>
    </row>
    <row r="24" spans="1:13" x14ac:dyDescent="0.25">
      <c r="A24">
        <v>0.20062083736437511</v>
      </c>
      <c r="B24">
        <v>0</v>
      </c>
      <c r="C24">
        <v>263.82088683052115</v>
      </c>
      <c r="D24">
        <v>39</v>
      </c>
      <c r="E24">
        <f t="shared" si="0"/>
        <v>0</v>
      </c>
      <c r="F24">
        <f t="shared" si="1"/>
        <v>52.927967230151197</v>
      </c>
      <c r="G24">
        <f t="shared" si="2"/>
        <v>7.8242126572106292</v>
      </c>
      <c r="H24">
        <f t="shared" si="3"/>
        <v>0</v>
      </c>
      <c r="I24">
        <f t="shared" si="4"/>
        <v>0</v>
      </c>
      <c r="J24">
        <f t="shared" si="5"/>
        <v>10289.014586390325</v>
      </c>
      <c r="K24">
        <f t="shared" si="6"/>
        <v>0</v>
      </c>
      <c r="L24">
        <f t="shared" si="7"/>
        <v>69601.460328042653</v>
      </c>
      <c r="M24">
        <f t="shared" si="8"/>
        <v>1521</v>
      </c>
    </row>
    <row r="25" spans="1:13" x14ac:dyDescent="0.25">
      <c r="A25">
        <v>0.20869083586241285</v>
      </c>
      <c r="B25">
        <v>0</v>
      </c>
      <c r="C25">
        <v>243.44726423455023</v>
      </c>
      <c r="D25">
        <v>38</v>
      </c>
      <c r="E25">
        <f t="shared" si="0"/>
        <v>0</v>
      </c>
      <c r="F25">
        <f t="shared" si="1"/>
        <v>50.805213061525976</v>
      </c>
      <c r="G25">
        <f t="shared" si="2"/>
        <v>7.9302517627716886</v>
      </c>
      <c r="H25">
        <f t="shared" si="3"/>
        <v>0</v>
      </c>
      <c r="I25">
        <f t="shared" si="4"/>
        <v>0</v>
      </c>
      <c r="J25">
        <f t="shared" si="5"/>
        <v>9250.9960409129089</v>
      </c>
      <c r="K25">
        <f t="shared" si="6"/>
        <v>0</v>
      </c>
      <c r="L25">
        <f t="shared" si="7"/>
        <v>59266.570463286924</v>
      </c>
      <c r="M25">
        <f t="shared" si="8"/>
        <v>1444</v>
      </c>
    </row>
    <row r="26" spans="1:13" x14ac:dyDescent="0.25">
      <c r="A26">
        <v>0.1240647455390769</v>
      </c>
      <c r="B26">
        <v>3</v>
      </c>
      <c r="C26">
        <v>857.97024986762813</v>
      </c>
      <c r="D26">
        <v>30</v>
      </c>
      <c r="E26">
        <f t="shared" si="0"/>
        <v>0.37219423661723072</v>
      </c>
      <c r="F26">
        <f t="shared" si="1"/>
        <v>106.4438607299255</v>
      </c>
      <c r="G26">
        <f t="shared" si="2"/>
        <v>3.721942366172307</v>
      </c>
      <c r="H26">
        <f t="shared" si="3"/>
        <v>2573.9107496028846</v>
      </c>
      <c r="I26">
        <f t="shared" si="4"/>
        <v>90</v>
      </c>
      <c r="J26">
        <f t="shared" si="5"/>
        <v>25739.107496028842</v>
      </c>
      <c r="K26">
        <f t="shared" si="6"/>
        <v>9</v>
      </c>
      <c r="L26">
        <f t="shared" si="7"/>
        <v>736112.94965792028</v>
      </c>
      <c r="M26">
        <f t="shared" si="8"/>
        <v>900</v>
      </c>
    </row>
    <row r="27" spans="1:13" x14ac:dyDescent="0.25">
      <c r="A27">
        <v>2.9426572968601419E-2</v>
      </c>
      <c r="B27">
        <v>3</v>
      </c>
      <c r="C27">
        <v>950.18675502193423</v>
      </c>
      <c r="D27">
        <v>36</v>
      </c>
      <c r="E27">
        <f t="shared" si="0"/>
        <v>8.8279718905804258E-2</v>
      </c>
      <c r="F27">
        <f t="shared" si="1"/>
        <v>27.960739880451548</v>
      </c>
      <c r="G27">
        <f t="shared" si="2"/>
        <v>1.059356626869651</v>
      </c>
      <c r="H27">
        <f t="shared" si="3"/>
        <v>2850.5602650658029</v>
      </c>
      <c r="I27">
        <f t="shared" si="4"/>
        <v>108</v>
      </c>
      <c r="J27">
        <f t="shared" si="5"/>
        <v>34206.723180789631</v>
      </c>
      <c r="K27">
        <f t="shared" si="6"/>
        <v>9</v>
      </c>
      <c r="L27">
        <f t="shared" si="7"/>
        <v>902854.86941911327</v>
      </c>
      <c r="M27">
        <f t="shared" si="8"/>
        <v>1296</v>
      </c>
    </row>
    <row r="28" spans="1:13" x14ac:dyDescent="0.25">
      <c r="A28">
        <v>8.6761405275943101E-2</v>
      </c>
      <c r="B28">
        <v>4</v>
      </c>
      <c r="C28">
        <v>847.68959845764118</v>
      </c>
      <c r="D28">
        <v>34</v>
      </c>
      <c r="E28">
        <f t="shared" si="0"/>
        <v>0.34704562110377241</v>
      </c>
      <c r="F28">
        <f t="shared" si="1"/>
        <v>73.546740799984875</v>
      </c>
      <c r="G28">
        <f t="shared" si="2"/>
        <v>2.9498877793820655</v>
      </c>
      <c r="H28">
        <f t="shared" si="3"/>
        <v>3390.7583938305647</v>
      </c>
      <c r="I28">
        <f t="shared" si="4"/>
        <v>136</v>
      </c>
      <c r="J28">
        <f t="shared" si="5"/>
        <v>28821.446347559799</v>
      </c>
      <c r="K28">
        <f t="shared" si="6"/>
        <v>16</v>
      </c>
      <c r="L28">
        <f t="shared" si="7"/>
        <v>718577.65533327695</v>
      </c>
      <c r="M28">
        <f t="shared" si="8"/>
        <v>1156</v>
      </c>
    </row>
    <row r="29" spans="1:13" x14ac:dyDescent="0.25">
      <c r="A29">
        <v>0.13182659208682096</v>
      </c>
      <c r="B29">
        <v>3</v>
      </c>
      <c r="C29">
        <v>764.9889946096248</v>
      </c>
      <c r="D29">
        <v>41</v>
      </c>
      <c r="E29">
        <f t="shared" si="0"/>
        <v>0.39547977626046288</v>
      </c>
      <c r="F29">
        <f t="shared" si="1"/>
        <v>100.84589214331028</v>
      </c>
      <c r="G29">
        <f t="shared" si="2"/>
        <v>5.4048902755596595</v>
      </c>
      <c r="H29">
        <f t="shared" si="3"/>
        <v>2294.9669838288746</v>
      </c>
      <c r="I29">
        <f t="shared" si="4"/>
        <v>123</v>
      </c>
      <c r="J29">
        <f t="shared" si="5"/>
        <v>31364.548778994616</v>
      </c>
      <c r="K29">
        <f t="shared" si="6"/>
        <v>9</v>
      </c>
      <c r="L29">
        <f t="shared" si="7"/>
        <v>585208.16187384457</v>
      </c>
      <c r="M29">
        <f t="shared" si="8"/>
        <v>1681</v>
      </c>
    </row>
    <row r="30" spans="1:13" x14ac:dyDescent="0.25">
      <c r="A30">
        <v>0.13640460324694512</v>
      </c>
      <c r="B30">
        <v>3</v>
      </c>
      <c r="C30">
        <v>693.12946302432101</v>
      </c>
      <c r="D30">
        <v>39</v>
      </c>
      <c r="E30">
        <f t="shared" si="0"/>
        <v>0.40921380974083532</v>
      </c>
      <c r="F30">
        <f t="shared" si="1"/>
        <v>94.546049402600616</v>
      </c>
      <c r="G30">
        <f t="shared" si="2"/>
        <v>5.3197795266308594</v>
      </c>
      <c r="H30">
        <f t="shared" si="3"/>
        <v>2079.388389072963</v>
      </c>
      <c r="I30">
        <f t="shared" si="4"/>
        <v>117</v>
      </c>
      <c r="J30">
        <f t="shared" si="5"/>
        <v>27032.049057948519</v>
      </c>
      <c r="K30">
        <f t="shared" si="6"/>
        <v>9</v>
      </c>
      <c r="L30">
        <f t="shared" si="7"/>
        <v>480428.45251238358</v>
      </c>
      <c r="M30">
        <f t="shared" si="8"/>
        <v>1521</v>
      </c>
    </row>
    <row r="31" spans="1:13" x14ac:dyDescent="0.25">
      <c r="A31">
        <v>0.12961208070364366</v>
      </c>
      <c r="B31">
        <v>3</v>
      </c>
      <c r="C31">
        <v>641.49697792979794</v>
      </c>
      <c r="D31">
        <v>37</v>
      </c>
      <c r="E31">
        <f t="shared" si="0"/>
        <v>0.38883624211093099</v>
      </c>
      <c r="F31">
        <f t="shared" si="1"/>
        <v>83.145758074580485</v>
      </c>
      <c r="G31">
        <f t="shared" si="2"/>
        <v>4.7956469860348152</v>
      </c>
      <c r="H31">
        <f t="shared" si="3"/>
        <v>1924.4909337893937</v>
      </c>
      <c r="I31">
        <f t="shared" si="4"/>
        <v>111</v>
      </c>
      <c r="J31">
        <f t="shared" si="5"/>
        <v>23735.388183402523</v>
      </c>
      <c r="K31">
        <f t="shared" si="6"/>
        <v>9</v>
      </c>
      <c r="L31">
        <f t="shared" si="7"/>
        <v>411518.37269306363</v>
      </c>
      <c r="M31">
        <f t="shared" si="8"/>
        <v>1369</v>
      </c>
    </row>
    <row r="32" spans="1:13" x14ac:dyDescent="0.25">
      <c r="A32">
        <v>0.16483001387613677</v>
      </c>
      <c r="B32">
        <v>0</v>
      </c>
      <c r="C32">
        <v>1598.9355255080056</v>
      </c>
      <c r="D32">
        <v>29</v>
      </c>
      <c r="E32">
        <f t="shared" si="0"/>
        <v>0</v>
      </c>
      <c r="F32">
        <f t="shared" si="1"/>
        <v>263.55256485653263</v>
      </c>
      <c r="G32">
        <f t="shared" si="2"/>
        <v>4.7800704024079668</v>
      </c>
      <c r="H32">
        <f t="shared" si="3"/>
        <v>0</v>
      </c>
      <c r="I32">
        <f t="shared" si="4"/>
        <v>0</v>
      </c>
      <c r="J32">
        <f t="shared" si="5"/>
        <v>46369.130239732163</v>
      </c>
      <c r="K32">
        <f t="shared" si="6"/>
        <v>0</v>
      </c>
      <c r="L32">
        <f t="shared" si="7"/>
        <v>2556594.814731562</v>
      </c>
      <c r="M32">
        <f t="shared" si="8"/>
        <v>841</v>
      </c>
    </row>
    <row r="33" spans="1:13" x14ac:dyDescent="0.25">
      <c r="A33">
        <v>9.3343327295191042E-2</v>
      </c>
      <c r="B33">
        <v>1</v>
      </c>
      <c r="C33">
        <v>1669.9034276068412</v>
      </c>
      <c r="D33">
        <v>31</v>
      </c>
      <c r="E33">
        <f t="shared" si="0"/>
        <v>9.3343327295191042E-2</v>
      </c>
      <c r="F33">
        <f t="shared" si="1"/>
        <v>155.87434219446675</v>
      </c>
      <c r="G33">
        <f t="shared" si="2"/>
        <v>2.8936431461509224</v>
      </c>
      <c r="H33">
        <f t="shared" si="3"/>
        <v>1669.9034276068412</v>
      </c>
      <c r="I33">
        <f t="shared" si="4"/>
        <v>31</v>
      </c>
      <c r="J33">
        <f t="shared" si="5"/>
        <v>51767.006255812077</v>
      </c>
      <c r="K33">
        <f t="shared" si="6"/>
        <v>1</v>
      </c>
      <c r="L33">
        <f t="shared" si="7"/>
        <v>2788577.4575330769</v>
      </c>
      <c r="M33">
        <f t="shared" si="8"/>
        <v>961</v>
      </c>
    </row>
    <row r="34" spans="1:13" x14ac:dyDescent="0.25">
      <c r="A34">
        <v>0.10540492434332294</v>
      </c>
      <c r="B34">
        <v>0</v>
      </c>
      <c r="C34">
        <v>1144.0979764115721</v>
      </c>
      <c r="D34">
        <v>29</v>
      </c>
      <c r="E34">
        <f t="shared" si="0"/>
        <v>0</v>
      </c>
      <c r="F34">
        <f t="shared" si="1"/>
        <v>120.59356064501063</v>
      </c>
      <c r="G34">
        <f t="shared" si="2"/>
        <v>3.056742805956365</v>
      </c>
      <c r="H34">
        <f t="shared" si="3"/>
        <v>0</v>
      </c>
      <c r="I34">
        <f t="shared" si="4"/>
        <v>0</v>
      </c>
      <c r="J34">
        <f t="shared" si="5"/>
        <v>33178.841315935591</v>
      </c>
      <c r="K34">
        <f t="shared" si="6"/>
        <v>0</v>
      </c>
      <c r="L34">
        <f t="shared" si="7"/>
        <v>1308960.1796290542</v>
      </c>
      <c r="M34">
        <f t="shared" si="8"/>
        <v>841</v>
      </c>
    </row>
    <row r="35" spans="1:13" x14ac:dyDescent="0.25">
      <c r="A35">
        <v>0.16944298121780171</v>
      </c>
      <c r="B35">
        <v>0</v>
      </c>
      <c r="C35">
        <v>1100.3224944305914</v>
      </c>
      <c r="D35">
        <v>29</v>
      </c>
      <c r="E35">
        <f t="shared" si="0"/>
        <v>0</v>
      </c>
      <c r="F35">
        <f t="shared" si="1"/>
        <v>186.44192375732743</v>
      </c>
      <c r="G35">
        <f t="shared" si="2"/>
        <v>4.91384645531625</v>
      </c>
      <c r="H35">
        <f t="shared" si="3"/>
        <v>0</v>
      </c>
      <c r="I35">
        <f t="shared" si="4"/>
        <v>0</v>
      </c>
      <c r="J35">
        <f t="shared" si="5"/>
        <v>31909.352338487151</v>
      </c>
      <c r="K35">
        <f t="shared" si="6"/>
        <v>0</v>
      </c>
      <c r="L35">
        <f t="shared" si="7"/>
        <v>1210709.5917499589</v>
      </c>
      <c r="M35">
        <f t="shared" si="8"/>
        <v>841</v>
      </c>
    </row>
    <row r="36" spans="1:13" x14ac:dyDescent="0.25">
      <c r="A36">
        <v>0.19093322912447694</v>
      </c>
      <c r="B36">
        <v>0</v>
      </c>
      <c r="C36">
        <v>1054.8564871785777</v>
      </c>
      <c r="D36">
        <v>35</v>
      </c>
      <c r="E36">
        <f t="shared" si="0"/>
        <v>0</v>
      </c>
      <c r="F36">
        <f t="shared" si="1"/>
        <v>201.40715535990824</v>
      </c>
      <c r="G36">
        <f t="shared" si="2"/>
        <v>6.6826630193566929</v>
      </c>
      <c r="H36">
        <f t="shared" si="3"/>
        <v>0</v>
      </c>
      <c r="I36">
        <f t="shared" si="4"/>
        <v>0</v>
      </c>
      <c r="J36">
        <f t="shared" si="5"/>
        <v>36919.977051250222</v>
      </c>
      <c r="K36">
        <f t="shared" si="6"/>
        <v>0</v>
      </c>
      <c r="L36">
        <f t="shared" si="7"/>
        <v>1112722.2085427288</v>
      </c>
      <c r="M36">
        <f t="shared" si="8"/>
        <v>1225</v>
      </c>
    </row>
    <row r="37" spans="1:13" x14ac:dyDescent="0.25">
      <c r="A37">
        <v>0.18764190359458563</v>
      </c>
      <c r="B37">
        <v>0</v>
      </c>
      <c r="C37">
        <v>1032.9331860061459</v>
      </c>
      <c r="D37">
        <v>34</v>
      </c>
      <c r="E37">
        <f t="shared" si="0"/>
        <v>0</v>
      </c>
      <c r="F37">
        <f t="shared" si="1"/>
        <v>193.82154930821341</v>
      </c>
      <c r="G37">
        <f t="shared" si="2"/>
        <v>6.3798247222159112</v>
      </c>
      <c r="H37">
        <f t="shared" si="3"/>
        <v>0</v>
      </c>
      <c r="I37">
        <f t="shared" si="4"/>
        <v>0</v>
      </c>
      <c r="J37">
        <f t="shared" si="5"/>
        <v>35119.728324208962</v>
      </c>
      <c r="K37">
        <f t="shared" si="6"/>
        <v>0</v>
      </c>
      <c r="L37">
        <f t="shared" si="7"/>
        <v>1066950.9667528071</v>
      </c>
      <c r="M37">
        <f t="shared" si="8"/>
        <v>1156</v>
      </c>
    </row>
    <row r="38" spans="1:13" x14ac:dyDescent="0.25">
      <c r="A38">
        <v>8.7792116149410585E-3</v>
      </c>
      <c r="B38">
        <v>4</v>
      </c>
      <c r="C38">
        <v>357.66474640772151</v>
      </c>
      <c r="D38">
        <v>27</v>
      </c>
      <c r="E38">
        <f t="shared" si="0"/>
        <v>3.5116846459764234E-2</v>
      </c>
      <c r="F38">
        <f t="shared" si="1"/>
        <v>3.1400144959176171</v>
      </c>
      <c r="G38">
        <f t="shared" si="2"/>
        <v>0.23703871360340859</v>
      </c>
      <c r="H38">
        <f t="shared" si="3"/>
        <v>1430.658985630886</v>
      </c>
      <c r="I38">
        <f t="shared" si="4"/>
        <v>108</v>
      </c>
      <c r="J38">
        <f t="shared" si="5"/>
        <v>9656.9481530084813</v>
      </c>
      <c r="K38">
        <f t="shared" si="6"/>
        <v>16</v>
      </c>
      <c r="L38">
        <f t="shared" si="7"/>
        <v>127924.07082289974</v>
      </c>
      <c r="M38">
        <f t="shared" si="8"/>
        <v>729</v>
      </c>
    </row>
    <row r="39" spans="1:13" x14ac:dyDescent="0.25">
      <c r="A39">
        <v>8.0166585167172025E-2</v>
      </c>
      <c r="B39">
        <v>1</v>
      </c>
      <c r="C39">
        <v>426.5273620669833</v>
      </c>
      <c r="D39">
        <v>32</v>
      </c>
      <c r="E39">
        <f t="shared" si="0"/>
        <v>8.0166585167172025E-2</v>
      </c>
      <c r="F39">
        <f t="shared" si="1"/>
        <v>34.193242097272034</v>
      </c>
      <c r="G39">
        <f t="shared" si="2"/>
        <v>2.5653307253495048</v>
      </c>
      <c r="H39">
        <f t="shared" si="3"/>
        <v>426.5273620669833</v>
      </c>
      <c r="I39">
        <f t="shared" si="4"/>
        <v>32</v>
      </c>
      <c r="J39">
        <f t="shared" si="5"/>
        <v>13648.875586143466</v>
      </c>
      <c r="K39">
        <f t="shared" si="6"/>
        <v>1</v>
      </c>
      <c r="L39">
        <f t="shared" si="7"/>
        <v>181925.59059181946</v>
      </c>
      <c r="M39">
        <f t="shared" si="8"/>
        <v>1024</v>
      </c>
    </row>
    <row r="40" spans="1:13" x14ac:dyDescent="0.25">
      <c r="A40">
        <v>0.11100416613587359</v>
      </c>
      <c r="B40">
        <v>3</v>
      </c>
      <c r="C40">
        <v>398.25791680499987</v>
      </c>
      <c r="D40">
        <v>34</v>
      </c>
      <c r="E40">
        <f t="shared" si="0"/>
        <v>0.33301249840762076</v>
      </c>
      <c r="F40">
        <f t="shared" si="1"/>
        <v>44.208287961949125</v>
      </c>
      <c r="G40">
        <f t="shared" si="2"/>
        <v>3.7741416486197021</v>
      </c>
      <c r="H40">
        <f t="shared" si="3"/>
        <v>1194.7737504149995</v>
      </c>
      <c r="I40">
        <f t="shared" si="4"/>
        <v>102</v>
      </c>
      <c r="J40">
        <f t="shared" si="5"/>
        <v>13540.769171369995</v>
      </c>
      <c r="K40">
        <f t="shared" si="6"/>
        <v>9</v>
      </c>
      <c r="L40">
        <f t="shared" si="7"/>
        <v>158609.36829785819</v>
      </c>
      <c r="M40">
        <f t="shared" si="8"/>
        <v>1156</v>
      </c>
    </row>
    <row r="41" spans="1:13" x14ac:dyDescent="0.25">
      <c r="A41">
        <v>0.11752793990926984</v>
      </c>
      <c r="B41">
        <v>3</v>
      </c>
      <c r="C41">
        <v>329.04589747779897</v>
      </c>
      <c r="D41">
        <v>42</v>
      </c>
      <c r="E41">
        <f t="shared" si="0"/>
        <v>0.3525838197278095</v>
      </c>
      <c r="F41">
        <f t="shared" si="1"/>
        <v>38.672086466162519</v>
      </c>
      <c r="G41">
        <f t="shared" si="2"/>
        <v>4.9361734761893334</v>
      </c>
      <c r="H41">
        <f t="shared" si="3"/>
        <v>987.13769243339698</v>
      </c>
      <c r="I41">
        <f t="shared" si="4"/>
        <v>126</v>
      </c>
      <c r="J41">
        <f t="shared" si="5"/>
        <v>13819.927694067557</v>
      </c>
      <c r="K41">
        <f t="shared" si="6"/>
        <v>9</v>
      </c>
      <c r="L41">
        <f t="shared" si="7"/>
        <v>108271.2026469702</v>
      </c>
      <c r="M41">
        <f t="shared" si="8"/>
        <v>1764</v>
      </c>
    </row>
    <row r="42" spans="1:13" x14ac:dyDescent="0.25">
      <c r="A42">
        <v>0.11486500674296975</v>
      </c>
      <c r="B42">
        <v>3</v>
      </c>
      <c r="C42">
        <v>279.71141191854684</v>
      </c>
      <c r="D42">
        <v>39</v>
      </c>
      <c r="E42">
        <f t="shared" si="0"/>
        <v>0.34459502022890925</v>
      </c>
      <c r="F42">
        <f t="shared" si="1"/>
        <v>32.129053216109469</v>
      </c>
      <c r="G42">
        <f t="shared" si="2"/>
        <v>4.4797352629758205</v>
      </c>
      <c r="H42">
        <f t="shared" si="3"/>
        <v>839.13423575564047</v>
      </c>
      <c r="I42">
        <f t="shared" si="4"/>
        <v>117</v>
      </c>
      <c r="J42">
        <f t="shared" si="5"/>
        <v>10908.745064823326</v>
      </c>
      <c r="K42">
        <f t="shared" si="6"/>
        <v>9</v>
      </c>
      <c r="L42">
        <f t="shared" si="7"/>
        <v>78238.473957466995</v>
      </c>
      <c r="M42">
        <f t="shared" si="8"/>
        <v>1521</v>
      </c>
    </row>
    <row r="43" spans="1:13" x14ac:dyDescent="0.25">
      <c r="A43">
        <v>9.2328940455372419E-2</v>
      </c>
      <c r="B43">
        <v>3</v>
      </c>
      <c r="C43">
        <v>261.74001268394352</v>
      </c>
      <c r="D43">
        <v>39</v>
      </c>
      <c r="E43">
        <f t="shared" si="0"/>
        <v>0.27698682136611724</v>
      </c>
      <c r="F43">
        <f t="shared" si="1"/>
        <v>24.166178045884244</v>
      </c>
      <c r="G43">
        <f t="shared" si="2"/>
        <v>3.6008286777595244</v>
      </c>
      <c r="H43">
        <f t="shared" si="3"/>
        <v>785.22003805183056</v>
      </c>
      <c r="I43">
        <f t="shared" si="4"/>
        <v>117</v>
      </c>
      <c r="J43">
        <f t="shared" si="5"/>
        <v>10207.860494673798</v>
      </c>
      <c r="K43">
        <f t="shared" si="6"/>
        <v>9</v>
      </c>
      <c r="L43">
        <f t="shared" si="7"/>
        <v>68507.834239790915</v>
      </c>
      <c r="M43">
        <f t="shared" si="8"/>
        <v>1521</v>
      </c>
    </row>
    <row r="44" spans="1:13" x14ac:dyDescent="0.25">
      <c r="A44">
        <v>0.13612867061075198</v>
      </c>
      <c r="B44">
        <v>4</v>
      </c>
      <c r="C44">
        <v>722.11107064730095</v>
      </c>
      <c r="D44">
        <v>31</v>
      </c>
      <c r="E44">
        <f t="shared" si="0"/>
        <v>0.54451468244300794</v>
      </c>
      <c r="F44">
        <f t="shared" si="1"/>
        <v>98.300020080523893</v>
      </c>
      <c r="G44">
        <f t="shared" si="2"/>
        <v>4.2199887889333114</v>
      </c>
      <c r="H44">
        <f t="shared" si="3"/>
        <v>2888.4442825892038</v>
      </c>
      <c r="I44">
        <f t="shared" si="4"/>
        <v>124</v>
      </c>
      <c r="J44">
        <f t="shared" si="5"/>
        <v>22385.443190066329</v>
      </c>
      <c r="K44">
        <f t="shared" si="6"/>
        <v>16</v>
      </c>
      <c r="L44">
        <f t="shared" si="7"/>
        <v>521444.39835139125</v>
      </c>
      <c r="M44">
        <f t="shared" si="8"/>
        <v>961</v>
      </c>
    </row>
    <row r="45" spans="1:13" x14ac:dyDescent="0.25">
      <c r="A45">
        <v>9.1052531748022997E-2</v>
      </c>
      <c r="B45">
        <v>4</v>
      </c>
      <c r="C45">
        <v>778.89161800034935</v>
      </c>
      <c r="D45">
        <v>31</v>
      </c>
      <c r="E45">
        <f t="shared" si="0"/>
        <v>0.36421012699209199</v>
      </c>
      <c r="F45">
        <f t="shared" si="1"/>
        <v>70.920053776245808</v>
      </c>
      <c r="G45">
        <f t="shared" si="2"/>
        <v>2.822628484188713</v>
      </c>
      <c r="H45">
        <f t="shared" si="3"/>
        <v>3115.5664720013974</v>
      </c>
      <c r="I45">
        <f t="shared" si="4"/>
        <v>124</v>
      </c>
      <c r="J45">
        <f t="shared" si="5"/>
        <v>24145.640158010829</v>
      </c>
      <c r="K45">
        <f t="shared" si="6"/>
        <v>16</v>
      </c>
      <c r="L45">
        <f t="shared" si="7"/>
        <v>606672.15259120218</v>
      </c>
      <c r="M45">
        <f t="shared" si="8"/>
        <v>961</v>
      </c>
    </row>
    <row r="46" spans="1:13" x14ac:dyDescent="0.25">
      <c r="A46">
        <v>0.13754860502763655</v>
      </c>
      <c r="B46">
        <v>4</v>
      </c>
      <c r="C46">
        <v>679.59692677835244</v>
      </c>
      <c r="D46">
        <v>33</v>
      </c>
      <c r="E46">
        <f t="shared" si="0"/>
        <v>0.5501944201105462</v>
      </c>
      <c r="F46">
        <f t="shared" si="1"/>
        <v>93.477609259431233</v>
      </c>
      <c r="G46">
        <f t="shared" si="2"/>
        <v>4.5391039659120063</v>
      </c>
      <c r="H46">
        <f t="shared" si="3"/>
        <v>2718.3877071134098</v>
      </c>
      <c r="I46">
        <f t="shared" si="4"/>
        <v>132</v>
      </c>
      <c r="J46">
        <f t="shared" si="5"/>
        <v>22426.698583685629</v>
      </c>
      <c r="K46">
        <f t="shared" si="6"/>
        <v>16</v>
      </c>
      <c r="L46">
        <f t="shared" si="7"/>
        <v>461851.98288658133</v>
      </c>
      <c r="M46">
        <f t="shared" si="8"/>
        <v>1089</v>
      </c>
    </row>
    <row r="47" spans="1:13" x14ac:dyDescent="0.25">
      <c r="A47">
        <v>0.17820883234546286</v>
      </c>
      <c r="B47">
        <v>4</v>
      </c>
      <c r="C47">
        <v>598.40976976175841</v>
      </c>
      <c r="D47">
        <v>35</v>
      </c>
      <c r="E47">
        <f t="shared" si="0"/>
        <v>0.71283532938185146</v>
      </c>
      <c r="F47">
        <f t="shared" si="1"/>
        <v>106.64190633336024</v>
      </c>
      <c r="G47">
        <f t="shared" si="2"/>
        <v>6.2373091320912</v>
      </c>
      <c r="H47">
        <f t="shared" si="3"/>
        <v>2393.6390790470336</v>
      </c>
      <c r="I47">
        <f t="shared" si="4"/>
        <v>140</v>
      </c>
      <c r="J47">
        <f t="shared" si="5"/>
        <v>20944.341941661543</v>
      </c>
      <c r="K47">
        <f t="shared" si="6"/>
        <v>16</v>
      </c>
      <c r="L47">
        <f t="shared" si="7"/>
        <v>358094.25254632073</v>
      </c>
      <c r="M47">
        <f t="shared" si="8"/>
        <v>1225</v>
      </c>
    </row>
    <row r="48" spans="1:13" x14ac:dyDescent="0.25">
      <c r="A48">
        <v>0.2088797298646228</v>
      </c>
      <c r="B48">
        <v>4</v>
      </c>
      <c r="C48">
        <v>525.0392688620401</v>
      </c>
      <c r="D48">
        <v>45</v>
      </c>
      <c r="E48">
        <f t="shared" si="0"/>
        <v>0.83551891945849122</v>
      </c>
      <c r="F48">
        <f t="shared" si="1"/>
        <v>109.67006064822201</v>
      </c>
      <c r="G48">
        <f t="shared" si="2"/>
        <v>9.3995878439080265</v>
      </c>
      <c r="H48">
        <f t="shared" si="3"/>
        <v>2100.1570754481604</v>
      </c>
      <c r="I48">
        <f t="shared" si="4"/>
        <v>180</v>
      </c>
      <c r="J48">
        <f t="shared" si="5"/>
        <v>23626.767098791806</v>
      </c>
      <c r="K48">
        <f t="shared" si="6"/>
        <v>16</v>
      </c>
      <c r="L48">
        <f t="shared" si="7"/>
        <v>275666.23384718562</v>
      </c>
      <c r="M48">
        <f t="shared" si="8"/>
        <v>2025</v>
      </c>
    </row>
    <row r="49" spans="1:13" x14ac:dyDescent="0.25">
      <c r="A49">
        <v>0.19511981256310776</v>
      </c>
      <c r="B49">
        <v>4</v>
      </c>
      <c r="C49">
        <v>481.52579394442387</v>
      </c>
      <c r="D49">
        <v>39</v>
      </c>
      <c r="E49">
        <f t="shared" si="0"/>
        <v>0.78047925025243103</v>
      </c>
      <c r="F49">
        <f t="shared" si="1"/>
        <v>93.95522265873764</v>
      </c>
      <c r="G49">
        <f t="shared" si="2"/>
        <v>7.6096726899612026</v>
      </c>
      <c r="H49">
        <f t="shared" si="3"/>
        <v>1926.1031757776955</v>
      </c>
      <c r="I49">
        <f t="shared" si="4"/>
        <v>156</v>
      </c>
      <c r="J49">
        <f t="shared" si="5"/>
        <v>18779.505963832529</v>
      </c>
      <c r="K49">
        <f t="shared" si="6"/>
        <v>16</v>
      </c>
      <c r="L49">
        <f t="shared" si="7"/>
        <v>231867.09023380774</v>
      </c>
      <c r="M49">
        <f t="shared" si="8"/>
        <v>1521</v>
      </c>
    </row>
    <row r="50" spans="1:13" x14ac:dyDescent="0.25">
      <c r="A50">
        <v>3.7264944410004705E-2</v>
      </c>
      <c r="B50">
        <v>4</v>
      </c>
      <c r="C50">
        <v>1523.5336675109661</v>
      </c>
      <c r="D50">
        <v>20</v>
      </c>
      <c r="E50">
        <f t="shared" si="0"/>
        <v>0.14905977764001882</v>
      </c>
      <c r="F50">
        <f t="shared" si="1"/>
        <v>56.774397426566743</v>
      </c>
      <c r="G50">
        <f t="shared" si="2"/>
        <v>0.74529888820009416</v>
      </c>
      <c r="H50">
        <f t="shared" si="3"/>
        <v>6094.1346700438644</v>
      </c>
      <c r="I50">
        <f t="shared" si="4"/>
        <v>80</v>
      </c>
      <c r="J50">
        <f t="shared" si="5"/>
        <v>30470.673350219324</v>
      </c>
      <c r="K50">
        <f t="shared" si="6"/>
        <v>16</v>
      </c>
      <c r="L50">
        <f t="shared" si="7"/>
        <v>2321154.8360394151</v>
      </c>
      <c r="M50">
        <f t="shared" si="8"/>
        <v>400</v>
      </c>
    </row>
    <row r="51" spans="1:13" x14ac:dyDescent="0.25">
      <c r="A51">
        <v>1.9417405718216395E-2</v>
      </c>
      <c r="B51">
        <v>4</v>
      </c>
      <c r="C51">
        <v>1522.307667105285</v>
      </c>
      <c r="D51">
        <v>31</v>
      </c>
      <c r="E51">
        <f t="shared" si="0"/>
        <v>7.7669622872865579E-2</v>
      </c>
      <c r="F51">
        <f t="shared" si="1"/>
        <v>29.559265600134822</v>
      </c>
      <c r="G51">
        <f t="shared" si="2"/>
        <v>0.60193957726470826</v>
      </c>
      <c r="H51">
        <f t="shared" si="3"/>
        <v>6089.2306684211399</v>
      </c>
      <c r="I51">
        <f t="shared" si="4"/>
        <v>124</v>
      </c>
      <c r="J51">
        <f t="shared" si="5"/>
        <v>47191.537680263835</v>
      </c>
      <c r="K51">
        <f t="shared" si="6"/>
        <v>16</v>
      </c>
      <c r="L51">
        <f t="shared" si="7"/>
        <v>2317420.6333275349</v>
      </c>
      <c r="M51">
        <f t="shared" si="8"/>
        <v>961</v>
      </c>
    </row>
    <row r="52" spans="1:13" x14ac:dyDescent="0.25">
      <c r="A52">
        <v>6.4105896112474914E-2</v>
      </c>
      <c r="B52">
        <v>4</v>
      </c>
      <c r="C52">
        <v>1450.2129919016843</v>
      </c>
      <c r="D52">
        <v>22</v>
      </c>
      <c r="E52">
        <f t="shared" si="0"/>
        <v>0.25642358444989966</v>
      </c>
      <c r="F52">
        <f t="shared" si="1"/>
        <v>92.967203399810799</v>
      </c>
      <c r="G52">
        <f t="shared" si="2"/>
        <v>1.410329714474448</v>
      </c>
      <c r="H52">
        <f t="shared" si="3"/>
        <v>5800.8519676067372</v>
      </c>
      <c r="I52">
        <f t="shared" si="4"/>
        <v>88</v>
      </c>
      <c r="J52">
        <f t="shared" si="5"/>
        <v>31904.685821837054</v>
      </c>
      <c r="K52">
        <f t="shared" si="6"/>
        <v>16</v>
      </c>
      <c r="L52">
        <f t="shared" si="7"/>
        <v>2103117.7218804345</v>
      </c>
      <c r="M52">
        <f t="shared" si="8"/>
        <v>484</v>
      </c>
    </row>
    <row r="53" spans="1:13" x14ac:dyDescent="0.25">
      <c r="A53">
        <v>4.3500355742981382E-2</v>
      </c>
      <c r="B53">
        <v>4</v>
      </c>
      <c r="C53">
        <v>1130.3136315325239</v>
      </c>
      <c r="D53">
        <v>36</v>
      </c>
      <c r="E53">
        <f t="shared" si="0"/>
        <v>0.17400142297192553</v>
      </c>
      <c r="F53">
        <f t="shared" si="1"/>
        <v>49.169045072805972</v>
      </c>
      <c r="G53">
        <f t="shared" si="2"/>
        <v>1.5660128067473298</v>
      </c>
      <c r="H53">
        <f t="shared" si="3"/>
        <v>4521.2545261300957</v>
      </c>
      <c r="I53">
        <f t="shared" si="4"/>
        <v>144</v>
      </c>
      <c r="J53">
        <f t="shared" si="5"/>
        <v>40691.290735170864</v>
      </c>
      <c r="K53">
        <f t="shared" si="6"/>
        <v>16</v>
      </c>
      <c r="L53">
        <f t="shared" si="7"/>
        <v>1277608.9056282423</v>
      </c>
      <c r="M53">
        <f t="shared" si="8"/>
        <v>1296</v>
      </c>
    </row>
    <row r="54" spans="1:13" x14ac:dyDescent="0.25">
      <c r="A54">
        <v>4.7990144925477575E-2</v>
      </c>
      <c r="B54">
        <v>4</v>
      </c>
      <c r="C54">
        <v>1100.6021601496457</v>
      </c>
      <c r="D54">
        <v>47</v>
      </c>
      <c r="E54">
        <f t="shared" si="0"/>
        <v>0.1919605797019103</v>
      </c>
      <c r="F54">
        <f t="shared" si="1"/>
        <v>52.818057170875178</v>
      </c>
      <c r="G54">
        <f t="shared" si="2"/>
        <v>2.2555368114974459</v>
      </c>
      <c r="H54">
        <f t="shared" si="3"/>
        <v>4402.4086405985827</v>
      </c>
      <c r="I54">
        <f t="shared" si="4"/>
        <v>188</v>
      </c>
      <c r="J54">
        <f t="shared" si="5"/>
        <v>51728.301527033349</v>
      </c>
      <c r="K54">
        <f t="shared" si="6"/>
        <v>16</v>
      </c>
      <c r="L54">
        <f t="shared" si="7"/>
        <v>1211325.1149260662</v>
      </c>
      <c r="M54">
        <f t="shared" si="8"/>
        <v>2209</v>
      </c>
    </row>
    <row r="55" spans="1:13" x14ac:dyDescent="0.25">
      <c r="A55">
        <v>7.0460101778740694E-2</v>
      </c>
      <c r="B55">
        <v>4</v>
      </c>
      <c r="C55">
        <v>1110.9963274870786</v>
      </c>
      <c r="D55">
        <v>22</v>
      </c>
      <c r="E55">
        <f t="shared" si="0"/>
        <v>0.28184040711496278</v>
      </c>
      <c r="F55">
        <f t="shared" si="1"/>
        <v>78.280914310546692</v>
      </c>
      <c r="G55">
        <f t="shared" si="2"/>
        <v>1.5501222391322953</v>
      </c>
      <c r="H55">
        <f t="shared" si="3"/>
        <v>4443.9853099483144</v>
      </c>
      <c r="I55">
        <f t="shared" si="4"/>
        <v>88</v>
      </c>
      <c r="J55">
        <f t="shared" si="5"/>
        <v>24441.91920471573</v>
      </c>
      <c r="K55">
        <f t="shared" si="6"/>
        <v>16</v>
      </c>
      <c r="L55">
        <f t="shared" si="7"/>
        <v>1234312.8396897761</v>
      </c>
      <c r="M55">
        <f t="shared" si="8"/>
        <v>484</v>
      </c>
    </row>
    <row r="56" spans="1:13" x14ac:dyDescent="0.25">
      <c r="A56">
        <v>2.9561830835255626E-2</v>
      </c>
      <c r="B56">
        <v>4</v>
      </c>
      <c r="C56">
        <v>928.43688471864505</v>
      </c>
      <c r="D56">
        <v>22</v>
      </c>
      <c r="E56">
        <f t="shared" si="0"/>
        <v>0.1182473233410225</v>
      </c>
      <c r="F56">
        <f t="shared" si="1"/>
        <v>27.446294127264313</v>
      </c>
      <c r="G56">
        <f t="shared" si="2"/>
        <v>0.65036027837562371</v>
      </c>
      <c r="H56">
        <f t="shared" si="3"/>
        <v>3713.7475388745802</v>
      </c>
      <c r="I56">
        <f t="shared" si="4"/>
        <v>88</v>
      </c>
      <c r="J56">
        <f t="shared" si="5"/>
        <v>20425.61146381019</v>
      </c>
      <c r="K56">
        <f t="shared" si="6"/>
        <v>16</v>
      </c>
      <c r="L56">
        <f t="shared" si="7"/>
        <v>861995.04890606261</v>
      </c>
      <c r="M56">
        <f t="shared" si="8"/>
        <v>484</v>
      </c>
    </row>
    <row r="57" spans="1:13" x14ac:dyDescent="0.25">
      <c r="A57">
        <v>4.0991631310421564E-2</v>
      </c>
      <c r="B57">
        <v>4</v>
      </c>
      <c r="C57">
        <v>892.27386026842373</v>
      </c>
      <c r="D57">
        <v>35</v>
      </c>
      <c r="E57">
        <f t="shared" si="0"/>
        <v>0.16396652524168626</v>
      </c>
      <c r="F57">
        <f t="shared" si="1"/>
        <v>36.575761108049832</v>
      </c>
      <c r="G57">
        <f t="shared" si="2"/>
        <v>1.4347070958647548</v>
      </c>
      <c r="H57">
        <f t="shared" si="3"/>
        <v>3569.0954410736949</v>
      </c>
      <c r="I57">
        <f t="shared" si="4"/>
        <v>140</v>
      </c>
      <c r="J57">
        <f t="shared" si="5"/>
        <v>31229.585109394829</v>
      </c>
      <c r="K57">
        <f t="shared" si="6"/>
        <v>16</v>
      </c>
      <c r="L57">
        <f t="shared" si="7"/>
        <v>796152.64171831461</v>
      </c>
      <c r="M57">
        <f t="shared" si="8"/>
        <v>1225</v>
      </c>
    </row>
    <row r="58" spans="1:13" x14ac:dyDescent="0.25">
      <c r="A58">
        <v>7.6955210607200591E-2</v>
      </c>
      <c r="B58">
        <v>4</v>
      </c>
      <c r="C58">
        <v>836.74728853295551</v>
      </c>
      <c r="D58">
        <v>45</v>
      </c>
      <c r="E58">
        <f t="shared" si="0"/>
        <v>0.30782084242880237</v>
      </c>
      <c r="F58">
        <f t="shared" si="1"/>
        <v>64.392063814057636</v>
      </c>
      <c r="G58">
        <f t="shared" si="2"/>
        <v>3.4629844773240266</v>
      </c>
      <c r="H58">
        <f t="shared" si="3"/>
        <v>3346.989154131822</v>
      </c>
      <c r="I58">
        <f t="shared" si="4"/>
        <v>180</v>
      </c>
      <c r="J58">
        <f t="shared" si="5"/>
        <v>37653.627983982995</v>
      </c>
      <c r="K58">
        <f t="shared" si="6"/>
        <v>16</v>
      </c>
      <c r="L58">
        <f t="shared" si="7"/>
        <v>700146.02486725315</v>
      </c>
      <c r="M58">
        <f t="shared" si="8"/>
        <v>2025</v>
      </c>
    </row>
    <row r="59" spans="1:13" x14ac:dyDescent="0.25">
      <c r="A59">
        <v>8.5103916289419823E-2</v>
      </c>
      <c r="B59">
        <v>4</v>
      </c>
      <c r="C59">
        <v>765.56595520600649</v>
      </c>
      <c r="D59">
        <v>47</v>
      </c>
      <c r="E59">
        <f t="shared" si="0"/>
        <v>0.34041566515767929</v>
      </c>
      <c r="F59">
        <f t="shared" si="1"/>
        <v>65.152660965881708</v>
      </c>
      <c r="G59">
        <f t="shared" si="2"/>
        <v>3.9998840656027319</v>
      </c>
      <c r="H59">
        <f t="shared" si="3"/>
        <v>3062.263820824026</v>
      </c>
      <c r="I59">
        <f t="shared" si="4"/>
        <v>188</v>
      </c>
      <c r="J59">
        <f t="shared" si="5"/>
        <v>35981.599894682302</v>
      </c>
      <c r="K59">
        <f t="shared" si="6"/>
        <v>16</v>
      </c>
      <c r="L59">
        <f t="shared" si="7"/>
        <v>586091.23177048517</v>
      </c>
      <c r="M59">
        <f t="shared" si="8"/>
        <v>2209</v>
      </c>
    </row>
    <row r="60" spans="1:13" x14ac:dyDescent="0.25">
      <c r="A60">
        <v>0.10697213571104648</v>
      </c>
      <c r="B60">
        <v>4</v>
      </c>
      <c r="C60">
        <v>702.94926530597911</v>
      </c>
      <c r="D60">
        <v>51</v>
      </c>
      <c r="E60">
        <f t="shared" si="0"/>
        <v>0.42788854284418593</v>
      </c>
      <c r="F60">
        <f t="shared" si="1"/>
        <v>75.195984206291612</v>
      </c>
      <c r="G60">
        <f t="shared" si="2"/>
        <v>5.4555789212633705</v>
      </c>
      <c r="H60">
        <f t="shared" si="3"/>
        <v>2811.7970612239164</v>
      </c>
      <c r="I60">
        <f t="shared" si="4"/>
        <v>204</v>
      </c>
      <c r="J60">
        <f t="shared" si="5"/>
        <v>35850.412530604932</v>
      </c>
      <c r="K60">
        <f t="shared" si="6"/>
        <v>16</v>
      </c>
      <c r="L60">
        <f t="shared" si="7"/>
        <v>494137.66959421581</v>
      </c>
      <c r="M60">
        <f t="shared" si="8"/>
        <v>2601</v>
      </c>
    </row>
    <row r="61" spans="1:13" x14ac:dyDescent="0.25">
      <c r="A61">
        <v>2.1136382930763444E-2</v>
      </c>
      <c r="B61">
        <v>4</v>
      </c>
      <c r="C61">
        <v>659.67331387570732</v>
      </c>
      <c r="D61">
        <v>39</v>
      </c>
      <c r="E61">
        <f t="shared" si="0"/>
        <v>8.4545531723053777E-2</v>
      </c>
      <c r="F61">
        <f t="shared" si="1"/>
        <v>13.943107771282657</v>
      </c>
      <c r="G61">
        <f t="shared" si="2"/>
        <v>0.82431893429977432</v>
      </c>
      <c r="H61">
        <f t="shared" si="3"/>
        <v>2638.6932555028293</v>
      </c>
      <c r="I61">
        <f t="shared" si="4"/>
        <v>156</v>
      </c>
      <c r="J61">
        <f t="shared" si="5"/>
        <v>25727.259241152584</v>
      </c>
      <c r="K61">
        <f t="shared" si="6"/>
        <v>16</v>
      </c>
      <c r="L61">
        <f t="shared" si="7"/>
        <v>435168.88103975746</v>
      </c>
      <c r="M61">
        <f t="shared" si="8"/>
        <v>1521</v>
      </c>
    </row>
    <row r="62" spans="1:13" x14ac:dyDescent="0.25">
      <c r="A62">
        <v>7.9518381529567625E-2</v>
      </c>
      <c r="B62">
        <v>4</v>
      </c>
      <c r="C62">
        <v>1111.255039533565</v>
      </c>
      <c r="D62">
        <v>36</v>
      </c>
      <c r="E62">
        <f t="shared" si="0"/>
        <v>0.3180735261182705</v>
      </c>
      <c r="F62">
        <f t="shared" si="1"/>
        <v>88.365202210284778</v>
      </c>
      <c r="G62">
        <f t="shared" si="2"/>
        <v>2.8626617350644343</v>
      </c>
      <c r="H62">
        <f t="shared" si="3"/>
        <v>4445.0201581342599</v>
      </c>
      <c r="I62">
        <f t="shared" si="4"/>
        <v>144</v>
      </c>
      <c r="J62">
        <f t="shared" si="5"/>
        <v>40005.181423208342</v>
      </c>
      <c r="K62">
        <f t="shared" si="6"/>
        <v>16</v>
      </c>
      <c r="L62">
        <f t="shared" si="7"/>
        <v>1234887.7628887449</v>
      </c>
      <c r="M62">
        <f t="shared" si="8"/>
        <v>1296</v>
      </c>
    </row>
    <row r="63" spans="1:13" x14ac:dyDescent="0.25">
      <c r="A63">
        <v>8.1453679630566905E-2</v>
      </c>
      <c r="B63">
        <v>5</v>
      </c>
      <c r="C63">
        <v>1156.5552635414249</v>
      </c>
      <c r="D63">
        <v>18</v>
      </c>
      <c r="E63">
        <f t="shared" si="0"/>
        <v>0.40726839815283455</v>
      </c>
      <c r="F63">
        <f t="shared" si="1"/>
        <v>94.205681911549107</v>
      </c>
      <c r="G63">
        <f t="shared" si="2"/>
        <v>1.4661662333502044</v>
      </c>
      <c r="H63">
        <f t="shared" si="3"/>
        <v>5782.7763177071247</v>
      </c>
      <c r="I63">
        <f t="shared" si="4"/>
        <v>90</v>
      </c>
      <c r="J63">
        <f t="shared" si="5"/>
        <v>20817.994743745647</v>
      </c>
      <c r="K63">
        <f t="shared" si="6"/>
        <v>25</v>
      </c>
      <c r="L63">
        <f t="shared" si="7"/>
        <v>1337620.0776253748</v>
      </c>
      <c r="M63">
        <f t="shared" si="8"/>
        <v>324</v>
      </c>
    </row>
    <row r="64" spans="1:13" x14ac:dyDescent="0.25">
      <c r="A64">
        <v>8.6731929700279778E-2</v>
      </c>
      <c r="B64">
        <v>4</v>
      </c>
      <c r="C64">
        <v>1243.7855160408601</v>
      </c>
      <c r="D64">
        <v>28</v>
      </c>
      <c r="E64">
        <f t="shared" si="0"/>
        <v>0.34692771880111911</v>
      </c>
      <c r="F64">
        <f t="shared" si="1"/>
        <v>107.87591793948208</v>
      </c>
      <c r="G64">
        <f t="shared" si="2"/>
        <v>2.4284940316078338</v>
      </c>
      <c r="H64">
        <f t="shared" si="3"/>
        <v>4975.1420641634404</v>
      </c>
      <c r="I64">
        <f t="shared" si="4"/>
        <v>112</v>
      </c>
      <c r="J64">
        <f t="shared" si="5"/>
        <v>34825.994449144084</v>
      </c>
      <c r="K64">
        <f t="shared" si="6"/>
        <v>16</v>
      </c>
      <c r="L64">
        <f t="shared" si="7"/>
        <v>1547002.4099130286</v>
      </c>
      <c r="M64">
        <f t="shared" si="8"/>
        <v>784</v>
      </c>
    </row>
    <row r="65" spans="1:13" x14ac:dyDescent="0.25">
      <c r="A65">
        <v>9.4160722190825677E-2</v>
      </c>
      <c r="B65">
        <v>5</v>
      </c>
      <c r="C65">
        <v>1310.7875281866229</v>
      </c>
      <c r="D65">
        <v>22</v>
      </c>
      <c r="E65">
        <f t="shared" si="0"/>
        <v>0.47080361095412837</v>
      </c>
      <c r="F65">
        <f t="shared" si="1"/>
        <v>123.42470029277968</v>
      </c>
      <c r="G65">
        <f t="shared" si="2"/>
        <v>2.0715358881981647</v>
      </c>
      <c r="H65">
        <f t="shared" si="3"/>
        <v>6553.9376409331144</v>
      </c>
      <c r="I65">
        <f t="shared" si="4"/>
        <v>110</v>
      </c>
      <c r="J65">
        <f t="shared" si="5"/>
        <v>28837.325620105705</v>
      </c>
      <c r="K65">
        <f t="shared" si="6"/>
        <v>25</v>
      </c>
      <c r="L65">
        <f t="shared" si="7"/>
        <v>1718163.9440495968</v>
      </c>
      <c r="M65">
        <f t="shared" si="8"/>
        <v>484</v>
      </c>
    </row>
    <row r="66" spans="1:13" x14ac:dyDescent="0.25">
      <c r="A66">
        <v>9.300483926401526E-2</v>
      </c>
      <c r="B66">
        <v>5</v>
      </c>
      <c r="C66">
        <v>1223.1118002704022</v>
      </c>
      <c r="D66">
        <v>36</v>
      </c>
      <c r="E66">
        <f t="shared" si="0"/>
        <v>0.4650241963200763</v>
      </c>
      <c r="F66">
        <f t="shared" si="1"/>
        <v>113.7553163860691</v>
      </c>
      <c r="G66">
        <f t="shared" si="2"/>
        <v>3.3481742135045494</v>
      </c>
      <c r="H66">
        <f t="shared" si="3"/>
        <v>6115.5590013520114</v>
      </c>
      <c r="I66">
        <f t="shared" si="4"/>
        <v>180</v>
      </c>
      <c r="J66">
        <f t="shared" si="5"/>
        <v>44032.024809734481</v>
      </c>
      <c r="K66">
        <f t="shared" si="6"/>
        <v>25</v>
      </c>
      <c r="L66">
        <f t="shared" si="7"/>
        <v>1496002.4759607043</v>
      </c>
      <c r="M66">
        <f t="shared" si="8"/>
        <v>1296</v>
      </c>
    </row>
    <row r="67" spans="1:13" x14ac:dyDescent="0.25">
      <c r="A67">
        <v>9.079837300214566E-2</v>
      </c>
      <c r="B67">
        <v>5</v>
      </c>
      <c r="C67">
        <v>1159.7924582906574</v>
      </c>
      <c r="D67">
        <v>48</v>
      </c>
      <c r="E67">
        <f t="shared" ref="E67:E115" si="9">B67*A67</f>
        <v>0.4539918650107283</v>
      </c>
      <c r="F67">
        <f t="shared" ref="F67:F115" si="10">C67*A67</f>
        <v>105.30726823295056</v>
      </c>
      <c r="G67">
        <f t="shared" ref="G67:G115" si="11">D67*A67</f>
        <v>4.3583219041029917</v>
      </c>
      <c r="H67">
        <f t="shared" ref="H67:H115" si="12">B67*C67</f>
        <v>5798.9622914532865</v>
      </c>
      <c r="I67">
        <f t="shared" ref="I67:I115" si="13">B67*D67</f>
        <v>240</v>
      </c>
      <c r="J67">
        <f t="shared" ref="J67:J115" si="14">C67*D67</f>
        <v>55670.037997951556</v>
      </c>
      <c r="K67">
        <f t="shared" ref="K67:K115" si="15">B67^2</f>
        <v>25</v>
      </c>
      <c r="L67">
        <f t="shared" ref="L67:L115" si="16">C67^2</f>
        <v>1345118.5463078863</v>
      </c>
      <c r="M67">
        <f t="shared" ref="M67:M115" si="17">D67^2</f>
        <v>2304</v>
      </c>
    </row>
    <row r="68" spans="1:13" x14ac:dyDescent="0.25">
      <c r="A68">
        <v>0.14302657538738106</v>
      </c>
      <c r="B68">
        <v>3</v>
      </c>
      <c r="C68">
        <v>10195.444703860527</v>
      </c>
      <c r="D68">
        <v>22</v>
      </c>
      <c r="E68">
        <f t="shared" si="9"/>
        <v>0.42907972616214318</v>
      </c>
      <c r="F68">
        <f t="shared" si="10"/>
        <v>1458.2195405445825</v>
      </c>
      <c r="G68">
        <f t="shared" si="11"/>
        <v>3.1465846585223831</v>
      </c>
      <c r="H68">
        <f t="shared" si="12"/>
        <v>30586.334111581578</v>
      </c>
      <c r="I68">
        <f t="shared" si="13"/>
        <v>66</v>
      </c>
      <c r="J68">
        <f t="shared" si="14"/>
        <v>224299.7834849316</v>
      </c>
      <c r="K68">
        <f t="shared" si="15"/>
        <v>9</v>
      </c>
      <c r="L68">
        <f t="shared" si="16"/>
        <v>103947092.70947766</v>
      </c>
      <c r="M68">
        <f t="shared" si="17"/>
        <v>484</v>
      </c>
    </row>
    <row r="69" spans="1:13" x14ac:dyDescent="0.25">
      <c r="A69">
        <v>4.4698625766581193E-2</v>
      </c>
      <c r="B69">
        <v>5</v>
      </c>
      <c r="C69">
        <v>10655.347457727257</v>
      </c>
      <c r="D69">
        <v>22</v>
      </c>
      <c r="E69">
        <f t="shared" si="9"/>
        <v>0.22349312883290595</v>
      </c>
      <c r="F69">
        <f t="shared" si="10"/>
        <v>476.27938842584297</v>
      </c>
      <c r="G69">
        <f t="shared" si="11"/>
        <v>0.98336976686478628</v>
      </c>
      <c r="H69">
        <f t="shared" si="12"/>
        <v>53276.737288636286</v>
      </c>
      <c r="I69">
        <f t="shared" si="13"/>
        <v>110</v>
      </c>
      <c r="J69">
        <f t="shared" si="14"/>
        <v>234417.64406999966</v>
      </c>
      <c r="K69">
        <f t="shared" si="15"/>
        <v>25</v>
      </c>
      <c r="L69">
        <f t="shared" si="16"/>
        <v>113536429.44489473</v>
      </c>
      <c r="M69">
        <f t="shared" si="17"/>
        <v>484</v>
      </c>
    </row>
    <row r="70" spans="1:13" x14ac:dyDescent="0.25">
      <c r="A70">
        <v>0.39564432541389977</v>
      </c>
      <c r="B70">
        <v>5</v>
      </c>
      <c r="C70">
        <v>7504.8449555951893</v>
      </c>
      <c r="D70">
        <v>35</v>
      </c>
      <c r="E70">
        <f t="shared" si="9"/>
        <v>1.9782216270694988</v>
      </c>
      <c r="F70">
        <f t="shared" si="10"/>
        <v>2969.2493197923673</v>
      </c>
      <c r="G70">
        <f t="shared" si="11"/>
        <v>13.847551389486492</v>
      </c>
      <c r="H70">
        <f t="shared" si="12"/>
        <v>37524.224777975949</v>
      </c>
      <c r="I70">
        <f t="shared" si="13"/>
        <v>175</v>
      </c>
      <c r="J70">
        <f t="shared" si="14"/>
        <v>262669.5734458316</v>
      </c>
      <c r="K70">
        <f t="shared" si="15"/>
        <v>25</v>
      </c>
      <c r="L70">
        <f t="shared" si="16"/>
        <v>56322697.807522558</v>
      </c>
      <c r="M70">
        <f t="shared" si="17"/>
        <v>1225</v>
      </c>
    </row>
    <row r="71" spans="1:13" x14ac:dyDescent="0.25">
      <c r="A71">
        <v>0.61496041594027528</v>
      </c>
      <c r="B71">
        <v>5</v>
      </c>
      <c r="C71">
        <v>4623.7022376274172</v>
      </c>
      <c r="D71">
        <v>45</v>
      </c>
      <c r="E71">
        <f t="shared" si="9"/>
        <v>3.0748020797013762</v>
      </c>
      <c r="F71">
        <f t="shared" si="10"/>
        <v>2843.3938512353379</v>
      </c>
      <c r="G71">
        <f t="shared" si="11"/>
        <v>27.673218717312388</v>
      </c>
      <c r="H71">
        <f t="shared" si="12"/>
        <v>23118.511188137087</v>
      </c>
      <c r="I71">
        <f t="shared" si="13"/>
        <v>225</v>
      </c>
      <c r="J71">
        <f t="shared" si="14"/>
        <v>208066.60069323378</v>
      </c>
      <c r="K71">
        <f t="shared" si="15"/>
        <v>25</v>
      </c>
      <c r="L71">
        <f t="shared" si="16"/>
        <v>21378622.382240783</v>
      </c>
      <c r="M71">
        <f t="shared" si="17"/>
        <v>2025</v>
      </c>
    </row>
    <row r="72" spans="1:13" x14ac:dyDescent="0.25">
      <c r="A72">
        <v>0.27934516421215067</v>
      </c>
      <c r="B72">
        <v>5</v>
      </c>
      <c r="C72">
        <v>5041.8296487637963</v>
      </c>
      <c r="D72">
        <v>46</v>
      </c>
      <c r="E72">
        <f t="shared" si="9"/>
        <v>1.3967258210607534</v>
      </c>
      <c r="F72">
        <f t="shared" si="10"/>
        <v>1408.4107311636126</v>
      </c>
      <c r="G72">
        <f t="shared" si="11"/>
        <v>12.849877553758931</v>
      </c>
      <c r="H72">
        <f t="shared" si="12"/>
        <v>25209.148243818981</v>
      </c>
      <c r="I72">
        <f t="shared" si="13"/>
        <v>230</v>
      </c>
      <c r="J72">
        <f t="shared" si="14"/>
        <v>231924.16384313462</v>
      </c>
      <c r="K72">
        <f t="shared" si="15"/>
        <v>25</v>
      </c>
      <c r="L72">
        <f t="shared" si="16"/>
        <v>25420046.207153667</v>
      </c>
      <c r="M72">
        <f t="shared" si="17"/>
        <v>2116</v>
      </c>
    </row>
    <row r="73" spans="1:13" x14ac:dyDescent="0.25">
      <c r="A73">
        <v>0.19422849194078012</v>
      </c>
      <c r="B73">
        <v>5</v>
      </c>
      <c r="C73">
        <v>4663.0816884802543</v>
      </c>
      <c r="D73">
        <v>51</v>
      </c>
      <c r="E73">
        <f t="shared" si="9"/>
        <v>0.97114245970390067</v>
      </c>
      <c r="F73">
        <f t="shared" si="10"/>
        <v>905.7033241501864</v>
      </c>
      <c r="G73">
        <f t="shared" si="11"/>
        <v>9.9056530889797862</v>
      </c>
      <c r="H73">
        <f t="shared" si="12"/>
        <v>23315.408442401273</v>
      </c>
      <c r="I73">
        <f t="shared" si="13"/>
        <v>255</v>
      </c>
      <c r="J73">
        <f t="shared" si="14"/>
        <v>237817.16611249297</v>
      </c>
      <c r="K73">
        <f t="shared" si="15"/>
        <v>25</v>
      </c>
      <c r="L73">
        <f t="shared" si="16"/>
        <v>21744330.83343986</v>
      </c>
      <c r="M73">
        <f t="shared" si="17"/>
        <v>2601</v>
      </c>
    </row>
    <row r="74" spans="1:13" x14ac:dyDescent="0.25">
      <c r="A74">
        <v>0.15190142739924964</v>
      </c>
      <c r="B74">
        <v>4</v>
      </c>
      <c r="C74">
        <v>39.806322126253171</v>
      </c>
      <c r="D74">
        <v>20</v>
      </c>
      <c r="E74">
        <f t="shared" si="9"/>
        <v>0.60760570959699856</v>
      </c>
      <c r="F74">
        <f t="shared" si="10"/>
        <v>6.0466371504921907</v>
      </c>
      <c r="G74">
        <f t="shared" si="11"/>
        <v>3.0380285479849927</v>
      </c>
      <c r="H74">
        <f t="shared" si="12"/>
        <v>159.22528850501268</v>
      </c>
      <c r="I74">
        <f t="shared" si="13"/>
        <v>80</v>
      </c>
      <c r="J74">
        <f t="shared" si="14"/>
        <v>796.12644252506345</v>
      </c>
      <c r="K74">
        <f t="shared" si="15"/>
        <v>16</v>
      </c>
      <c r="L74">
        <f t="shared" si="16"/>
        <v>1584.5432812190327</v>
      </c>
      <c r="M74">
        <f t="shared" si="17"/>
        <v>400</v>
      </c>
    </row>
    <row r="75" spans="1:13" x14ac:dyDescent="0.25">
      <c r="A75">
        <v>0.15318504774399122</v>
      </c>
      <c r="B75">
        <v>4</v>
      </c>
      <c r="C75">
        <v>36.385686609697323</v>
      </c>
      <c r="D75">
        <v>22</v>
      </c>
      <c r="E75">
        <f t="shared" si="9"/>
        <v>0.61274019097596488</v>
      </c>
      <c r="F75">
        <f t="shared" si="10"/>
        <v>5.5737431405043862</v>
      </c>
      <c r="G75">
        <f t="shared" si="11"/>
        <v>3.3700710503678071</v>
      </c>
      <c r="H75">
        <f t="shared" si="12"/>
        <v>145.54274643878929</v>
      </c>
      <c r="I75">
        <f t="shared" si="13"/>
        <v>88</v>
      </c>
      <c r="J75">
        <f t="shared" si="14"/>
        <v>800.4851054133411</v>
      </c>
      <c r="K75">
        <f t="shared" si="15"/>
        <v>16</v>
      </c>
      <c r="L75">
        <f t="shared" si="16"/>
        <v>1323.918190059107</v>
      </c>
      <c r="M75">
        <f t="shared" si="17"/>
        <v>484</v>
      </c>
    </row>
    <row r="76" spans="1:13" x14ac:dyDescent="0.25">
      <c r="A76">
        <v>0.1519809205489826</v>
      </c>
      <c r="B76">
        <v>4</v>
      </c>
      <c r="C76">
        <v>31.270178631545839</v>
      </c>
      <c r="D76">
        <v>32</v>
      </c>
      <c r="E76">
        <f t="shared" si="9"/>
        <v>0.6079236821959304</v>
      </c>
      <c r="F76">
        <f t="shared" si="10"/>
        <v>4.7524705341534617</v>
      </c>
      <c r="G76">
        <f t="shared" si="11"/>
        <v>4.8633894575674432</v>
      </c>
      <c r="H76">
        <f t="shared" si="12"/>
        <v>125.08071452618336</v>
      </c>
      <c r="I76">
        <f t="shared" si="13"/>
        <v>128</v>
      </c>
      <c r="J76">
        <f t="shared" si="14"/>
        <v>1000.6457162094669</v>
      </c>
      <c r="K76">
        <f t="shared" si="15"/>
        <v>16</v>
      </c>
      <c r="L76">
        <f t="shared" si="16"/>
        <v>977.824071648786</v>
      </c>
      <c r="M76">
        <f t="shared" si="17"/>
        <v>1024</v>
      </c>
    </row>
    <row r="77" spans="1:13" x14ac:dyDescent="0.25">
      <c r="A77">
        <v>0.15613124721195942</v>
      </c>
      <c r="B77">
        <v>4</v>
      </c>
      <c r="C77">
        <v>30.093583769810071</v>
      </c>
      <c r="D77">
        <v>41</v>
      </c>
      <c r="E77">
        <f t="shared" si="9"/>
        <v>0.62452498884783769</v>
      </c>
      <c r="F77">
        <f t="shared" si="10"/>
        <v>4.6985487670580257</v>
      </c>
      <c r="G77">
        <f t="shared" si="11"/>
        <v>6.4013811356903361</v>
      </c>
      <c r="H77">
        <f t="shared" si="12"/>
        <v>120.37433507924028</v>
      </c>
      <c r="I77">
        <f t="shared" si="13"/>
        <v>164</v>
      </c>
      <c r="J77">
        <f t="shared" si="14"/>
        <v>1233.8369345622129</v>
      </c>
      <c r="K77">
        <f t="shared" si="15"/>
        <v>16</v>
      </c>
      <c r="L77">
        <f t="shared" si="16"/>
        <v>905.62378411057614</v>
      </c>
      <c r="M77">
        <f t="shared" si="17"/>
        <v>1681</v>
      </c>
    </row>
    <row r="78" spans="1:13" x14ac:dyDescent="0.25">
      <c r="A78">
        <v>0.12017310443188296</v>
      </c>
      <c r="B78">
        <v>4</v>
      </c>
      <c r="C78">
        <v>28.762420600368454</v>
      </c>
      <c r="D78">
        <v>42</v>
      </c>
      <c r="E78">
        <f t="shared" si="9"/>
        <v>0.48069241772753185</v>
      </c>
      <c r="F78">
        <f t="shared" si="10"/>
        <v>3.45646937452182</v>
      </c>
      <c r="G78">
        <f t="shared" si="11"/>
        <v>5.0472703861390844</v>
      </c>
      <c r="H78">
        <f t="shared" si="12"/>
        <v>115.04968240147382</v>
      </c>
      <c r="I78">
        <f t="shared" si="13"/>
        <v>168</v>
      </c>
      <c r="J78">
        <f t="shared" si="14"/>
        <v>1208.021665215475</v>
      </c>
      <c r="K78">
        <f t="shared" si="15"/>
        <v>16</v>
      </c>
      <c r="L78">
        <f t="shared" si="16"/>
        <v>827.27683879249957</v>
      </c>
      <c r="M78">
        <f t="shared" si="17"/>
        <v>1764</v>
      </c>
    </row>
    <row r="79" spans="1:13" x14ac:dyDescent="0.25">
      <c r="A79">
        <v>0.13202572102703525</v>
      </c>
      <c r="B79">
        <v>4</v>
      </c>
      <c r="C79">
        <v>27.042540301343198</v>
      </c>
      <c r="D79">
        <v>48</v>
      </c>
      <c r="E79">
        <f t="shared" si="9"/>
        <v>0.52810288410814099</v>
      </c>
      <c r="F79">
        <f t="shared" si="10"/>
        <v>3.5703108816874947</v>
      </c>
      <c r="G79">
        <f t="shared" si="11"/>
        <v>6.3372346092976919</v>
      </c>
      <c r="H79">
        <f t="shared" si="12"/>
        <v>108.17016120537279</v>
      </c>
      <c r="I79">
        <f t="shared" si="13"/>
        <v>192</v>
      </c>
      <c r="J79">
        <f t="shared" si="14"/>
        <v>1298.0419344644736</v>
      </c>
      <c r="K79">
        <f t="shared" si="15"/>
        <v>16</v>
      </c>
      <c r="L79">
        <f t="shared" si="16"/>
        <v>731.29898594977112</v>
      </c>
      <c r="M79">
        <f t="shared" si="17"/>
        <v>2304</v>
      </c>
    </row>
    <row r="80" spans="1:13" x14ac:dyDescent="0.25">
      <c r="A80">
        <v>3.4932184467966941E-2</v>
      </c>
      <c r="B80">
        <v>5</v>
      </c>
      <c r="C80">
        <v>-63.796841599413334</v>
      </c>
      <c r="D80">
        <v>39</v>
      </c>
      <c r="E80">
        <f t="shared" si="9"/>
        <v>0.17466092233983471</v>
      </c>
      <c r="F80">
        <f t="shared" si="10"/>
        <v>-2.2285630392243738</v>
      </c>
      <c r="G80">
        <f t="shared" si="11"/>
        <v>1.3623551942507106</v>
      </c>
      <c r="H80">
        <f t="shared" si="12"/>
        <v>-318.98420799706668</v>
      </c>
      <c r="I80">
        <f t="shared" si="13"/>
        <v>195</v>
      </c>
      <c r="J80">
        <f t="shared" si="14"/>
        <v>-2488.0768223771202</v>
      </c>
      <c r="K80">
        <f t="shared" si="15"/>
        <v>25</v>
      </c>
      <c r="L80">
        <f t="shared" si="16"/>
        <v>4070.0369980606356</v>
      </c>
      <c r="M80">
        <f t="shared" si="17"/>
        <v>1521</v>
      </c>
    </row>
    <row r="81" spans="1:13" x14ac:dyDescent="0.25">
      <c r="A81">
        <v>-7.300703028755437E-2</v>
      </c>
      <c r="B81">
        <v>5</v>
      </c>
      <c r="C81">
        <v>-69.816426971892142</v>
      </c>
      <c r="D81">
        <v>40</v>
      </c>
      <c r="E81">
        <f t="shared" si="9"/>
        <v>-0.36503515143777188</v>
      </c>
      <c r="F81">
        <f t="shared" si="10"/>
        <v>5.0970899985057576</v>
      </c>
      <c r="G81">
        <f t="shared" si="11"/>
        <v>-2.920281211502175</v>
      </c>
      <c r="H81">
        <f t="shared" si="12"/>
        <v>-349.08213485946072</v>
      </c>
      <c r="I81">
        <f t="shared" si="13"/>
        <v>200</v>
      </c>
      <c r="J81">
        <f t="shared" si="14"/>
        <v>-2792.6570788756858</v>
      </c>
      <c r="K81">
        <f t="shared" si="15"/>
        <v>25</v>
      </c>
      <c r="L81">
        <f t="shared" si="16"/>
        <v>4874.3334751215489</v>
      </c>
      <c r="M81">
        <f t="shared" si="17"/>
        <v>1600</v>
      </c>
    </row>
    <row r="82" spans="1:13" x14ac:dyDescent="0.25">
      <c r="A82">
        <v>0.11097184381669443</v>
      </c>
      <c r="B82">
        <v>5</v>
      </c>
      <c r="C82">
        <v>-62.813674209805093</v>
      </c>
      <c r="D82">
        <v>41</v>
      </c>
      <c r="E82">
        <f t="shared" si="9"/>
        <v>0.55485921908347213</v>
      </c>
      <c r="F82">
        <f t="shared" si="10"/>
        <v>-6.9705492439632177</v>
      </c>
      <c r="G82">
        <f t="shared" si="11"/>
        <v>4.549845596484472</v>
      </c>
      <c r="H82">
        <f t="shared" si="12"/>
        <v>-314.06837104902547</v>
      </c>
      <c r="I82">
        <f t="shared" si="13"/>
        <v>205</v>
      </c>
      <c r="J82">
        <f t="shared" si="14"/>
        <v>-2575.3606426020087</v>
      </c>
      <c r="K82">
        <f t="shared" si="15"/>
        <v>25</v>
      </c>
      <c r="L82">
        <f t="shared" si="16"/>
        <v>3945.5576677355334</v>
      </c>
      <c r="M82">
        <f t="shared" si="17"/>
        <v>1681</v>
      </c>
    </row>
    <row r="83" spans="1:13" x14ac:dyDescent="0.25">
      <c r="A83">
        <v>0.11660932212299267</v>
      </c>
      <c r="B83">
        <v>5</v>
      </c>
      <c r="C83">
        <v>-59.951171269768963</v>
      </c>
      <c r="D83">
        <v>43</v>
      </c>
      <c r="E83">
        <f t="shared" si="9"/>
        <v>0.58304661061496332</v>
      </c>
      <c r="F83">
        <f t="shared" si="10"/>
        <v>-6.990865442247193</v>
      </c>
      <c r="G83">
        <f t="shared" si="11"/>
        <v>5.0142008512886846</v>
      </c>
      <c r="H83">
        <f t="shared" si="12"/>
        <v>-299.75585634884482</v>
      </c>
      <c r="I83">
        <f t="shared" si="13"/>
        <v>215</v>
      </c>
      <c r="J83">
        <f t="shared" si="14"/>
        <v>-2577.9003646000656</v>
      </c>
      <c r="K83">
        <f t="shared" si="15"/>
        <v>25</v>
      </c>
      <c r="L83">
        <f t="shared" si="16"/>
        <v>3594.1429366171715</v>
      </c>
      <c r="M83">
        <f t="shared" si="17"/>
        <v>1849</v>
      </c>
    </row>
    <row r="84" spans="1:13" x14ac:dyDescent="0.25">
      <c r="A84">
        <v>0.10637655111107044</v>
      </c>
      <c r="B84">
        <v>5</v>
      </c>
      <c r="C84">
        <v>-58.280980696691401</v>
      </c>
      <c r="D84">
        <v>42</v>
      </c>
      <c r="E84">
        <f t="shared" si="9"/>
        <v>0.53188275555535225</v>
      </c>
      <c r="F84">
        <f t="shared" si="10"/>
        <v>-6.1997297218849026</v>
      </c>
      <c r="G84">
        <f t="shared" si="11"/>
        <v>4.4678151466649583</v>
      </c>
      <c r="H84">
        <f t="shared" si="12"/>
        <v>-291.40490348345702</v>
      </c>
      <c r="I84">
        <f t="shared" si="13"/>
        <v>210</v>
      </c>
      <c r="J84">
        <f t="shared" si="14"/>
        <v>-2447.8011892610389</v>
      </c>
      <c r="K84">
        <f t="shared" si="15"/>
        <v>25</v>
      </c>
      <c r="L84">
        <f t="shared" si="16"/>
        <v>3396.6727109681156</v>
      </c>
      <c r="M84">
        <f t="shared" si="17"/>
        <v>1764</v>
      </c>
    </row>
    <row r="85" spans="1:13" x14ac:dyDescent="0.25">
      <c r="A85">
        <v>0.11974234044667935</v>
      </c>
      <c r="B85">
        <v>5</v>
      </c>
      <c r="C85">
        <v>-56.199549950014756</v>
      </c>
      <c r="D85">
        <v>45</v>
      </c>
      <c r="E85">
        <f t="shared" si="9"/>
        <v>0.59871170223339676</v>
      </c>
      <c r="F85">
        <f t="shared" si="10"/>
        <v>-6.7294656430648283</v>
      </c>
      <c r="G85">
        <f t="shared" si="11"/>
        <v>5.3884053201005706</v>
      </c>
      <c r="H85">
        <f t="shared" si="12"/>
        <v>-280.99774975007381</v>
      </c>
      <c r="I85">
        <f t="shared" si="13"/>
        <v>225</v>
      </c>
      <c r="J85">
        <f t="shared" si="14"/>
        <v>-2528.979747750664</v>
      </c>
      <c r="K85">
        <f t="shared" si="15"/>
        <v>25</v>
      </c>
      <c r="L85">
        <f t="shared" si="16"/>
        <v>3158.3894145842037</v>
      </c>
      <c r="M85">
        <f t="shared" si="17"/>
        <v>2025</v>
      </c>
    </row>
    <row r="86" spans="1:13" x14ac:dyDescent="0.25">
      <c r="A86">
        <v>0.2193145611862154</v>
      </c>
      <c r="B86">
        <v>5</v>
      </c>
      <c r="C86">
        <v>281.53747584653951</v>
      </c>
      <c r="D86">
        <v>41</v>
      </c>
      <c r="E86">
        <f t="shared" si="9"/>
        <v>1.0965728059310771</v>
      </c>
      <c r="F86">
        <f t="shared" si="10"/>
        <v>61.745267972758526</v>
      </c>
      <c r="G86">
        <f t="shared" si="11"/>
        <v>8.9918970086348313</v>
      </c>
      <c r="H86">
        <f t="shared" si="12"/>
        <v>1407.6873792326976</v>
      </c>
      <c r="I86">
        <f t="shared" si="13"/>
        <v>205</v>
      </c>
      <c r="J86">
        <f t="shared" si="14"/>
        <v>11543.036509708119</v>
      </c>
      <c r="K86">
        <f t="shared" si="15"/>
        <v>25</v>
      </c>
      <c r="L86">
        <f t="shared" si="16"/>
        <v>79263.350306040811</v>
      </c>
      <c r="M86">
        <f t="shared" si="17"/>
        <v>1681</v>
      </c>
    </row>
    <row r="87" spans="1:13" x14ac:dyDescent="0.25">
      <c r="A87">
        <v>0.1421511977309903</v>
      </c>
      <c r="B87">
        <v>5</v>
      </c>
      <c r="C87">
        <v>306.19611048836083</v>
      </c>
      <c r="D87">
        <v>46</v>
      </c>
      <c r="E87">
        <f t="shared" si="9"/>
        <v>0.71075598865495149</v>
      </c>
      <c r="F87">
        <f t="shared" si="10"/>
        <v>43.526143846491131</v>
      </c>
      <c r="G87">
        <f t="shared" si="11"/>
        <v>6.5389550956255542</v>
      </c>
      <c r="H87">
        <f t="shared" si="12"/>
        <v>1530.9805524418041</v>
      </c>
      <c r="I87">
        <f t="shared" si="13"/>
        <v>230</v>
      </c>
      <c r="J87">
        <f t="shared" si="14"/>
        <v>14085.021082464598</v>
      </c>
      <c r="K87">
        <f t="shared" si="15"/>
        <v>25</v>
      </c>
      <c r="L87">
        <f t="shared" si="16"/>
        <v>93756.058078200469</v>
      </c>
      <c r="M87">
        <f t="shared" si="17"/>
        <v>2116</v>
      </c>
    </row>
    <row r="88" spans="1:13" x14ac:dyDescent="0.25">
      <c r="A88">
        <v>0.33136717478932309</v>
      </c>
      <c r="B88">
        <v>5</v>
      </c>
      <c r="C88">
        <v>213.85235232329683</v>
      </c>
      <c r="D88">
        <v>42</v>
      </c>
      <c r="E88">
        <f t="shared" si="9"/>
        <v>1.6568358739466156</v>
      </c>
      <c r="F88">
        <f t="shared" si="10"/>
        <v>70.863649811421809</v>
      </c>
      <c r="G88">
        <f t="shared" si="11"/>
        <v>13.91742134115157</v>
      </c>
      <c r="H88">
        <f t="shared" si="12"/>
        <v>1069.2617616164841</v>
      </c>
      <c r="I88">
        <f t="shared" si="13"/>
        <v>210</v>
      </c>
      <c r="J88">
        <f t="shared" si="14"/>
        <v>8981.7987975784672</v>
      </c>
      <c r="K88">
        <f t="shared" si="15"/>
        <v>25</v>
      </c>
      <c r="L88">
        <f t="shared" si="16"/>
        <v>45732.82859420748</v>
      </c>
      <c r="M88">
        <f t="shared" si="17"/>
        <v>1764</v>
      </c>
    </row>
    <row r="89" spans="1:13" x14ac:dyDescent="0.25">
      <c r="A89">
        <v>0.44194932460682901</v>
      </c>
      <c r="B89">
        <v>5</v>
      </c>
      <c r="C89">
        <v>179.37154789420381</v>
      </c>
      <c r="D89">
        <v>50</v>
      </c>
      <c r="E89">
        <f t="shared" si="9"/>
        <v>2.2097466230341452</v>
      </c>
      <c r="F89">
        <f t="shared" si="10"/>
        <v>79.27313444552486</v>
      </c>
      <c r="G89">
        <f t="shared" si="11"/>
        <v>22.09746623034145</v>
      </c>
      <c r="H89">
        <f t="shared" si="12"/>
        <v>896.85773947101904</v>
      </c>
      <c r="I89">
        <f t="shared" si="13"/>
        <v>250</v>
      </c>
      <c r="J89">
        <f t="shared" si="14"/>
        <v>8968.5773947101916</v>
      </c>
      <c r="K89">
        <f t="shared" si="15"/>
        <v>25</v>
      </c>
      <c r="L89">
        <f t="shared" si="16"/>
        <v>32174.152193962655</v>
      </c>
      <c r="M89">
        <f t="shared" si="17"/>
        <v>2500</v>
      </c>
    </row>
    <row r="90" spans="1:13" x14ac:dyDescent="0.25">
      <c r="A90">
        <v>0.2918176415036064</v>
      </c>
      <c r="B90">
        <v>5</v>
      </c>
      <c r="C90">
        <v>240.53558340795121</v>
      </c>
      <c r="D90">
        <v>49</v>
      </c>
      <c r="E90">
        <f t="shared" si="9"/>
        <v>1.459088207518032</v>
      </c>
      <c r="F90">
        <f t="shared" si="10"/>
        <v>70.192526647802325</v>
      </c>
      <c r="G90">
        <f t="shared" si="11"/>
        <v>14.299064433676714</v>
      </c>
      <c r="H90">
        <f t="shared" si="12"/>
        <v>1202.677917039756</v>
      </c>
      <c r="I90">
        <f t="shared" si="13"/>
        <v>245</v>
      </c>
      <c r="J90">
        <f t="shared" si="14"/>
        <v>11786.243586989609</v>
      </c>
      <c r="K90">
        <f t="shared" si="15"/>
        <v>25</v>
      </c>
      <c r="L90">
        <f t="shared" si="16"/>
        <v>57857.366885403455</v>
      </c>
      <c r="M90">
        <f t="shared" si="17"/>
        <v>2401</v>
      </c>
    </row>
    <row r="91" spans="1:13" x14ac:dyDescent="0.25">
      <c r="A91">
        <v>0.22696810060072925</v>
      </c>
      <c r="B91">
        <v>5</v>
      </c>
      <c r="C91">
        <v>229.05665927627379</v>
      </c>
      <c r="D91">
        <v>52</v>
      </c>
      <c r="E91">
        <f t="shared" si="9"/>
        <v>1.1348405030036464</v>
      </c>
      <c r="F91">
        <f t="shared" si="10"/>
        <v>51.98855488588427</v>
      </c>
      <c r="G91">
        <f t="shared" si="11"/>
        <v>11.802341231237921</v>
      </c>
      <c r="H91">
        <f t="shared" si="12"/>
        <v>1145.2832963813689</v>
      </c>
      <c r="I91">
        <f t="shared" si="13"/>
        <v>260</v>
      </c>
      <c r="J91">
        <f t="shared" si="14"/>
        <v>11910.946282366238</v>
      </c>
      <c r="K91">
        <f t="shared" si="15"/>
        <v>25</v>
      </c>
      <c r="L91">
        <f t="shared" si="16"/>
        <v>52466.953158806988</v>
      </c>
      <c r="M91">
        <f t="shared" si="17"/>
        <v>2704</v>
      </c>
    </row>
    <row r="92" spans="1:13" x14ac:dyDescent="0.25">
      <c r="A92">
        <v>1.418697858522284E-2</v>
      </c>
      <c r="B92">
        <v>4</v>
      </c>
      <c r="C92">
        <v>589.75540898769873</v>
      </c>
      <c r="D92">
        <v>20</v>
      </c>
      <c r="E92">
        <f t="shared" si="9"/>
        <v>5.674791434089136E-2</v>
      </c>
      <c r="F92">
        <f t="shared" si="10"/>
        <v>8.3668473578278189</v>
      </c>
      <c r="G92">
        <f t="shared" si="11"/>
        <v>0.28373957170445679</v>
      </c>
      <c r="H92">
        <f t="shared" si="12"/>
        <v>2359.0216359507949</v>
      </c>
      <c r="I92">
        <f t="shared" si="13"/>
        <v>80</v>
      </c>
      <c r="J92">
        <f t="shared" si="14"/>
        <v>11795.108179753974</v>
      </c>
      <c r="K92">
        <f t="shared" si="15"/>
        <v>16</v>
      </c>
      <c r="L92">
        <f t="shared" si="16"/>
        <v>347811.44243024779</v>
      </c>
      <c r="M92">
        <f t="shared" si="17"/>
        <v>400</v>
      </c>
    </row>
    <row r="93" spans="1:13" x14ac:dyDescent="0.25">
      <c r="A93">
        <v>1.763472245869498E-2</v>
      </c>
      <c r="B93">
        <v>4</v>
      </c>
      <c r="C93">
        <v>581.53713765406792</v>
      </c>
      <c r="D93">
        <v>22</v>
      </c>
      <c r="E93">
        <f t="shared" si="9"/>
        <v>7.0538889834779919E-2</v>
      </c>
      <c r="F93">
        <f t="shared" si="10"/>
        <v>10.255246021953386</v>
      </c>
      <c r="G93">
        <f t="shared" si="11"/>
        <v>0.38796389409128956</v>
      </c>
      <c r="H93">
        <f t="shared" si="12"/>
        <v>2326.1485506162717</v>
      </c>
      <c r="I93">
        <f t="shared" si="13"/>
        <v>88</v>
      </c>
      <c r="J93">
        <f t="shared" si="14"/>
        <v>12793.817028389494</v>
      </c>
      <c r="K93">
        <f t="shared" si="15"/>
        <v>16</v>
      </c>
      <c r="L93">
        <f t="shared" si="16"/>
        <v>338185.44247088634</v>
      </c>
      <c r="M93">
        <f t="shared" si="17"/>
        <v>484</v>
      </c>
    </row>
    <row r="94" spans="1:13" x14ac:dyDescent="0.25">
      <c r="A94">
        <v>4.9381583846553792E-2</v>
      </c>
      <c r="B94">
        <v>4</v>
      </c>
      <c r="C94">
        <v>466.19101820892786</v>
      </c>
      <c r="D94">
        <v>32</v>
      </c>
      <c r="E94">
        <f t="shared" si="9"/>
        <v>0.19752633538621517</v>
      </c>
      <c r="F94">
        <f t="shared" si="10"/>
        <v>23.021250854194456</v>
      </c>
      <c r="G94">
        <f t="shared" si="11"/>
        <v>1.5802106830897213</v>
      </c>
      <c r="H94">
        <f t="shared" si="12"/>
        <v>1864.7640728357114</v>
      </c>
      <c r="I94">
        <f t="shared" si="13"/>
        <v>128</v>
      </c>
      <c r="J94">
        <f t="shared" si="14"/>
        <v>14918.112582685691</v>
      </c>
      <c r="K94">
        <f t="shared" si="15"/>
        <v>16</v>
      </c>
      <c r="L94">
        <f t="shared" si="16"/>
        <v>217334.06545867689</v>
      </c>
      <c r="M94">
        <f t="shared" si="17"/>
        <v>1024</v>
      </c>
    </row>
    <row r="95" spans="1:13" x14ac:dyDescent="0.25">
      <c r="A95">
        <v>5.2902558375049959E-2</v>
      </c>
      <c r="B95">
        <v>4</v>
      </c>
      <c r="C95">
        <v>423.12058207393153</v>
      </c>
      <c r="D95">
        <v>41</v>
      </c>
      <c r="E95">
        <f t="shared" si="9"/>
        <v>0.21161023350019983</v>
      </c>
      <c r="F95">
        <f t="shared" si="10"/>
        <v>22.384161292851282</v>
      </c>
      <c r="G95">
        <f t="shared" si="11"/>
        <v>2.1690048933770485</v>
      </c>
      <c r="H95">
        <f t="shared" si="12"/>
        <v>1692.4823282957261</v>
      </c>
      <c r="I95">
        <f t="shared" si="13"/>
        <v>164</v>
      </c>
      <c r="J95">
        <f t="shared" si="14"/>
        <v>17347.943865031193</v>
      </c>
      <c r="K95">
        <f t="shared" si="15"/>
        <v>16</v>
      </c>
      <c r="L95">
        <f t="shared" si="16"/>
        <v>179031.02697458264</v>
      </c>
      <c r="M95">
        <f t="shared" si="17"/>
        <v>1681</v>
      </c>
    </row>
    <row r="96" spans="1:13" x14ac:dyDescent="0.25">
      <c r="A96">
        <v>4.8024144946329131E-2</v>
      </c>
      <c r="B96">
        <v>4</v>
      </c>
      <c r="C96">
        <v>418.14931770430798</v>
      </c>
      <c r="D96">
        <v>43</v>
      </c>
      <c r="E96">
        <f t="shared" si="9"/>
        <v>0.19209657978531652</v>
      </c>
      <c r="F96">
        <f t="shared" si="10"/>
        <v>20.081263442640317</v>
      </c>
      <c r="G96">
        <f t="shared" si="11"/>
        <v>2.0650382326921526</v>
      </c>
      <c r="H96">
        <f t="shared" si="12"/>
        <v>1672.5972708172319</v>
      </c>
      <c r="I96">
        <f t="shared" si="13"/>
        <v>172</v>
      </c>
      <c r="J96">
        <f t="shared" si="14"/>
        <v>17980.420661285243</v>
      </c>
      <c r="K96">
        <f t="shared" si="15"/>
        <v>16</v>
      </c>
      <c r="L96">
        <f t="shared" si="16"/>
        <v>174848.8518965783</v>
      </c>
      <c r="M96">
        <f t="shared" si="17"/>
        <v>1849</v>
      </c>
    </row>
    <row r="97" spans="1:13" x14ac:dyDescent="0.25">
      <c r="A97">
        <v>1.5974345128111859E-2</v>
      </c>
      <c r="B97">
        <v>4</v>
      </c>
      <c r="C97">
        <v>413.76843047568059</v>
      </c>
      <c r="D97">
        <v>48</v>
      </c>
      <c r="E97">
        <f t="shared" si="9"/>
        <v>6.3897380512447435E-2</v>
      </c>
      <c r="F97">
        <f t="shared" si="10"/>
        <v>6.6096797115356782</v>
      </c>
      <c r="G97">
        <f t="shared" si="11"/>
        <v>0.76676856614936928</v>
      </c>
      <c r="H97">
        <f t="shared" si="12"/>
        <v>1655.0737219027224</v>
      </c>
      <c r="I97">
        <f t="shared" si="13"/>
        <v>192</v>
      </c>
      <c r="J97">
        <f t="shared" si="14"/>
        <v>19860.884662832668</v>
      </c>
      <c r="K97">
        <f t="shared" si="15"/>
        <v>16</v>
      </c>
      <c r="L97">
        <f t="shared" si="16"/>
        <v>171204.31405830811</v>
      </c>
      <c r="M97">
        <f t="shared" si="17"/>
        <v>2304</v>
      </c>
    </row>
    <row r="98" spans="1:13" x14ac:dyDescent="0.25">
      <c r="A98">
        <v>0.26541487908578465</v>
      </c>
      <c r="B98">
        <v>3</v>
      </c>
      <c r="C98">
        <v>201.99849939398604</v>
      </c>
      <c r="D98">
        <v>20</v>
      </c>
      <c r="E98">
        <f t="shared" si="9"/>
        <v>0.79624463725735395</v>
      </c>
      <c r="F98">
        <f t="shared" si="10"/>
        <v>53.613407292164744</v>
      </c>
      <c r="G98">
        <f t="shared" si="11"/>
        <v>5.308297581715693</v>
      </c>
      <c r="H98">
        <f t="shared" si="12"/>
        <v>605.99549818195806</v>
      </c>
      <c r="I98">
        <f t="shared" si="13"/>
        <v>60</v>
      </c>
      <c r="J98">
        <f t="shared" si="14"/>
        <v>4039.969987879721</v>
      </c>
      <c r="K98">
        <f t="shared" si="15"/>
        <v>9</v>
      </c>
      <c r="L98">
        <f t="shared" si="16"/>
        <v>40803.393757422178</v>
      </c>
      <c r="M98">
        <f t="shared" si="17"/>
        <v>400</v>
      </c>
    </row>
    <row r="99" spans="1:13" x14ac:dyDescent="0.25">
      <c r="A99">
        <v>0.23452647278150635</v>
      </c>
      <c r="B99">
        <v>3</v>
      </c>
      <c r="C99">
        <v>166.59019150522792</v>
      </c>
      <c r="D99">
        <v>22</v>
      </c>
      <c r="E99">
        <f t="shared" si="9"/>
        <v>0.70357941834451898</v>
      </c>
      <c r="F99">
        <f t="shared" si="10"/>
        <v>39.069810013716769</v>
      </c>
      <c r="G99">
        <f t="shared" si="11"/>
        <v>5.1595824011931395</v>
      </c>
      <c r="H99">
        <f t="shared" si="12"/>
        <v>499.77057451568373</v>
      </c>
      <c r="I99">
        <f t="shared" si="13"/>
        <v>66</v>
      </c>
      <c r="J99">
        <f t="shared" si="14"/>
        <v>3664.9842131150144</v>
      </c>
      <c r="K99">
        <f t="shared" si="15"/>
        <v>9</v>
      </c>
      <c r="L99">
        <f t="shared" si="16"/>
        <v>27752.291905748512</v>
      </c>
      <c r="M99">
        <f t="shared" si="17"/>
        <v>484</v>
      </c>
    </row>
    <row r="100" spans="1:13" x14ac:dyDescent="0.25">
      <c r="A100">
        <v>0.23348166080922153</v>
      </c>
      <c r="B100">
        <v>3</v>
      </c>
      <c r="C100">
        <v>144.42575258426811</v>
      </c>
      <c r="D100">
        <v>32</v>
      </c>
      <c r="E100">
        <f t="shared" si="9"/>
        <v>0.70044498242766462</v>
      </c>
      <c r="F100">
        <f t="shared" si="10"/>
        <v>33.720764576996636</v>
      </c>
      <c r="G100">
        <f t="shared" si="11"/>
        <v>7.471413145895089</v>
      </c>
      <c r="H100">
        <f t="shared" si="12"/>
        <v>433.2772577528043</v>
      </c>
      <c r="I100">
        <f t="shared" si="13"/>
        <v>96</v>
      </c>
      <c r="J100">
        <f t="shared" si="14"/>
        <v>4621.6240826965795</v>
      </c>
      <c r="K100">
        <f t="shared" si="15"/>
        <v>9</v>
      </c>
      <c r="L100">
        <f t="shared" si="16"/>
        <v>20858.798009532227</v>
      </c>
      <c r="M100">
        <f t="shared" si="17"/>
        <v>1024</v>
      </c>
    </row>
    <row r="101" spans="1:13" x14ac:dyDescent="0.25">
      <c r="A101">
        <v>0.18544572630676259</v>
      </c>
      <c r="B101">
        <v>3</v>
      </c>
      <c r="C101">
        <v>140.68791788934894</v>
      </c>
      <c r="D101">
        <v>41</v>
      </c>
      <c r="E101">
        <f t="shared" si="9"/>
        <v>0.55633717892028778</v>
      </c>
      <c r="F101">
        <f t="shared" si="10"/>
        <v>26.089973115576491</v>
      </c>
      <c r="G101">
        <f t="shared" si="11"/>
        <v>7.6032747785772665</v>
      </c>
      <c r="H101">
        <f t="shared" si="12"/>
        <v>422.06375366804684</v>
      </c>
      <c r="I101">
        <f t="shared" si="13"/>
        <v>123</v>
      </c>
      <c r="J101">
        <f t="shared" si="14"/>
        <v>5768.2046334633069</v>
      </c>
      <c r="K101">
        <f t="shared" si="15"/>
        <v>9</v>
      </c>
      <c r="L101">
        <f t="shared" si="16"/>
        <v>19793.09024004019</v>
      </c>
      <c r="M101">
        <f t="shared" si="17"/>
        <v>1681</v>
      </c>
    </row>
    <row r="102" spans="1:13" x14ac:dyDescent="0.25">
      <c r="A102">
        <v>0.20572041747039513</v>
      </c>
      <c r="B102">
        <v>4</v>
      </c>
      <c r="C102">
        <v>134.12807705573513</v>
      </c>
      <c r="D102">
        <v>43</v>
      </c>
      <c r="E102">
        <f t="shared" si="9"/>
        <v>0.82288166988158051</v>
      </c>
      <c r="F102">
        <f t="shared" si="10"/>
        <v>27.592884006407157</v>
      </c>
      <c r="G102">
        <f t="shared" si="11"/>
        <v>8.84597795122699</v>
      </c>
      <c r="H102">
        <f t="shared" si="12"/>
        <v>536.51230822294053</v>
      </c>
      <c r="I102">
        <f t="shared" si="13"/>
        <v>172</v>
      </c>
      <c r="J102">
        <f t="shared" si="14"/>
        <v>5767.5073133966107</v>
      </c>
      <c r="K102">
        <f t="shared" si="15"/>
        <v>16</v>
      </c>
      <c r="L102">
        <f t="shared" si="16"/>
        <v>17990.341054669221</v>
      </c>
      <c r="M102">
        <f t="shared" si="17"/>
        <v>1849</v>
      </c>
    </row>
    <row r="103" spans="1:13" x14ac:dyDescent="0.25">
      <c r="A103">
        <v>0.18919933534371347</v>
      </c>
      <c r="B103">
        <v>4</v>
      </c>
      <c r="C103">
        <v>129.23478367899563</v>
      </c>
      <c r="D103">
        <v>48</v>
      </c>
      <c r="E103">
        <f t="shared" si="9"/>
        <v>0.75679734137485388</v>
      </c>
      <c r="F103">
        <f t="shared" si="10"/>
        <v>24.451135175354562</v>
      </c>
      <c r="G103">
        <f t="shared" si="11"/>
        <v>9.0815680964982466</v>
      </c>
      <c r="H103">
        <f t="shared" si="12"/>
        <v>516.9391347159825</v>
      </c>
      <c r="I103">
        <f t="shared" si="13"/>
        <v>192</v>
      </c>
      <c r="J103">
        <f t="shared" si="14"/>
        <v>6203.2696165917896</v>
      </c>
      <c r="K103">
        <f t="shared" si="15"/>
        <v>16</v>
      </c>
      <c r="L103">
        <f t="shared" si="16"/>
        <v>16701.629312556794</v>
      </c>
      <c r="M103">
        <f t="shared" si="17"/>
        <v>2304</v>
      </c>
    </row>
    <row r="104" spans="1:13" x14ac:dyDescent="0.25">
      <c r="A104">
        <v>0.1822063085703349</v>
      </c>
      <c r="B104">
        <v>4</v>
      </c>
      <c r="C104">
        <v>3824.8431874751122</v>
      </c>
      <c r="D104">
        <v>39</v>
      </c>
      <c r="E104">
        <f t="shared" si="9"/>
        <v>0.72882523428133961</v>
      </c>
      <c r="F104">
        <f t="shared" si="10"/>
        <v>696.91055805023359</v>
      </c>
      <c r="G104">
        <f t="shared" si="11"/>
        <v>7.1060460342430609</v>
      </c>
      <c r="H104">
        <f t="shared" si="12"/>
        <v>15299.372749900449</v>
      </c>
      <c r="I104">
        <f t="shared" si="13"/>
        <v>156</v>
      </c>
      <c r="J104">
        <f t="shared" si="14"/>
        <v>149168.88431152937</v>
      </c>
      <c r="K104">
        <f t="shared" si="15"/>
        <v>16</v>
      </c>
      <c r="L104">
        <f t="shared" si="16"/>
        <v>14629425.408774776</v>
      </c>
      <c r="M104">
        <f t="shared" si="17"/>
        <v>1521</v>
      </c>
    </row>
    <row r="105" spans="1:13" x14ac:dyDescent="0.25">
      <c r="A105">
        <v>8.9195250964651765E-2</v>
      </c>
      <c r="B105">
        <v>4</v>
      </c>
      <c r="C105">
        <v>3701.4574250710325</v>
      </c>
      <c r="D105">
        <v>40</v>
      </c>
      <c r="E105">
        <f t="shared" si="9"/>
        <v>0.35678100385860706</v>
      </c>
      <c r="F105">
        <f t="shared" si="10"/>
        <v>330.15242396418444</v>
      </c>
      <c r="G105">
        <f t="shared" si="11"/>
        <v>3.5678100385860705</v>
      </c>
      <c r="H105">
        <f t="shared" si="12"/>
        <v>14805.82970028413</v>
      </c>
      <c r="I105">
        <f t="shared" si="13"/>
        <v>160</v>
      </c>
      <c r="J105">
        <f t="shared" si="14"/>
        <v>148058.29700284131</v>
      </c>
      <c r="K105">
        <f t="shared" si="15"/>
        <v>16</v>
      </c>
      <c r="L105">
        <f t="shared" si="16"/>
        <v>13700787.069613479</v>
      </c>
      <c r="M105">
        <f t="shared" si="17"/>
        <v>1600</v>
      </c>
    </row>
    <row r="106" spans="1:13" x14ac:dyDescent="0.25">
      <c r="A106">
        <v>0.14770063755697932</v>
      </c>
      <c r="B106">
        <v>4</v>
      </c>
      <c r="C106">
        <v>3254.3508490630625</v>
      </c>
      <c r="D106">
        <v>41</v>
      </c>
      <c r="E106">
        <f t="shared" si="9"/>
        <v>0.59080255022791728</v>
      </c>
      <c r="F106">
        <f t="shared" si="10"/>
        <v>480.66969524071129</v>
      </c>
      <c r="G106">
        <f t="shared" si="11"/>
        <v>6.0557261398361524</v>
      </c>
      <c r="H106">
        <f t="shared" si="12"/>
        <v>13017.40339625225</v>
      </c>
      <c r="I106">
        <f t="shared" si="13"/>
        <v>164</v>
      </c>
      <c r="J106">
        <f t="shared" si="14"/>
        <v>133428.38481158557</v>
      </c>
      <c r="K106">
        <f t="shared" si="15"/>
        <v>16</v>
      </c>
      <c r="L106">
        <f t="shared" si="16"/>
        <v>10590799.448797476</v>
      </c>
      <c r="M106">
        <f t="shared" si="17"/>
        <v>1681</v>
      </c>
    </row>
    <row r="107" spans="1:13" x14ac:dyDescent="0.25">
      <c r="A107">
        <v>0.25687286852058888</v>
      </c>
      <c r="B107">
        <v>4</v>
      </c>
      <c r="C107">
        <v>2611.1771028106555</v>
      </c>
      <c r="D107">
        <v>43</v>
      </c>
      <c r="E107">
        <f t="shared" si="9"/>
        <v>1.0274914740823555</v>
      </c>
      <c r="F107">
        <f t="shared" si="10"/>
        <v>670.74055261425372</v>
      </c>
      <c r="G107">
        <f t="shared" si="11"/>
        <v>11.045533346385321</v>
      </c>
      <c r="H107">
        <f t="shared" si="12"/>
        <v>10444.708411242622</v>
      </c>
      <c r="I107">
        <f t="shared" si="13"/>
        <v>172</v>
      </c>
      <c r="J107">
        <f t="shared" si="14"/>
        <v>112280.61542085819</v>
      </c>
      <c r="K107">
        <f t="shared" si="15"/>
        <v>16</v>
      </c>
      <c r="L107">
        <f t="shared" si="16"/>
        <v>6818245.8622426484</v>
      </c>
      <c r="M107">
        <f t="shared" si="17"/>
        <v>1849</v>
      </c>
    </row>
    <row r="108" spans="1:13" x14ac:dyDescent="0.25">
      <c r="A108">
        <v>0.26332298457471831</v>
      </c>
      <c r="B108">
        <v>5</v>
      </c>
      <c r="C108">
        <v>2781.198042572752</v>
      </c>
      <c r="D108">
        <v>42</v>
      </c>
      <c r="E108">
        <f t="shared" si="9"/>
        <v>1.3166149228735915</v>
      </c>
      <c r="F108">
        <f t="shared" si="10"/>
        <v>732.35336926362152</v>
      </c>
      <c r="G108">
        <f t="shared" si="11"/>
        <v>11.059565352138168</v>
      </c>
      <c r="H108">
        <f t="shared" si="12"/>
        <v>13905.99021286376</v>
      </c>
      <c r="I108">
        <f t="shared" si="13"/>
        <v>210</v>
      </c>
      <c r="J108">
        <f t="shared" si="14"/>
        <v>116810.31778805559</v>
      </c>
      <c r="K108">
        <f t="shared" si="15"/>
        <v>25</v>
      </c>
      <c r="L108">
        <f t="shared" si="16"/>
        <v>7735062.5520105073</v>
      </c>
      <c r="M108">
        <f t="shared" si="17"/>
        <v>1764</v>
      </c>
    </row>
    <row r="109" spans="1:13" x14ac:dyDescent="0.25">
      <c r="A109">
        <v>0.20492481332322174</v>
      </c>
      <c r="B109">
        <v>5</v>
      </c>
      <c r="C109">
        <v>2380.8101690332646</v>
      </c>
      <c r="D109">
        <v>45</v>
      </c>
      <c r="E109">
        <f t="shared" si="9"/>
        <v>1.0246240666161086</v>
      </c>
      <c r="F109">
        <f t="shared" si="10"/>
        <v>487.88707944716975</v>
      </c>
      <c r="G109">
        <f t="shared" si="11"/>
        <v>9.2216165995449781</v>
      </c>
      <c r="H109">
        <f t="shared" si="12"/>
        <v>11904.050845166323</v>
      </c>
      <c r="I109">
        <f t="shared" si="13"/>
        <v>225</v>
      </c>
      <c r="J109">
        <f t="shared" si="14"/>
        <v>107136.45760649692</v>
      </c>
      <c r="K109">
        <f t="shared" si="15"/>
        <v>25</v>
      </c>
      <c r="L109">
        <f t="shared" si="16"/>
        <v>5668257.0609722016</v>
      </c>
      <c r="M109">
        <f t="shared" si="17"/>
        <v>2025</v>
      </c>
    </row>
    <row r="110" spans="1:13" x14ac:dyDescent="0.25">
      <c r="A110">
        <v>1.3996649287694378</v>
      </c>
      <c r="B110">
        <v>4</v>
      </c>
      <c r="C110">
        <v>50.888872143952263</v>
      </c>
      <c r="D110">
        <v>42</v>
      </c>
      <c r="E110">
        <f t="shared" si="9"/>
        <v>5.5986597150777513</v>
      </c>
      <c r="F110">
        <f t="shared" si="10"/>
        <v>71.227369604521968</v>
      </c>
      <c r="G110">
        <f t="shared" si="11"/>
        <v>58.785927008316392</v>
      </c>
      <c r="H110">
        <f t="shared" si="12"/>
        <v>203.55548857580905</v>
      </c>
      <c r="I110">
        <f t="shared" si="13"/>
        <v>168</v>
      </c>
      <c r="J110">
        <f t="shared" si="14"/>
        <v>2137.3326300459948</v>
      </c>
      <c r="K110">
        <f t="shared" si="15"/>
        <v>16</v>
      </c>
      <c r="L110">
        <f t="shared" si="16"/>
        <v>2589.6773080835205</v>
      </c>
      <c r="M110">
        <f t="shared" si="17"/>
        <v>1764</v>
      </c>
    </row>
    <row r="111" spans="1:13" x14ac:dyDescent="0.25">
      <c r="A111">
        <v>1.4508815223009506</v>
      </c>
      <c r="B111">
        <v>4</v>
      </c>
      <c r="C111">
        <v>54.439531345445587</v>
      </c>
      <c r="D111">
        <v>46</v>
      </c>
      <c r="E111">
        <f t="shared" si="9"/>
        <v>5.8035260892038023</v>
      </c>
      <c r="F111">
        <f t="shared" si="10"/>
        <v>78.985310111830415</v>
      </c>
      <c r="G111">
        <f t="shared" si="11"/>
        <v>66.740550025843731</v>
      </c>
      <c r="H111">
        <f t="shared" si="12"/>
        <v>217.75812538178235</v>
      </c>
      <c r="I111">
        <f t="shared" si="13"/>
        <v>184</v>
      </c>
      <c r="J111">
        <f t="shared" si="14"/>
        <v>2504.2184418904972</v>
      </c>
      <c r="K111">
        <f t="shared" si="15"/>
        <v>16</v>
      </c>
      <c r="L111">
        <f t="shared" si="16"/>
        <v>2963.6625731117529</v>
      </c>
      <c r="M111">
        <f t="shared" si="17"/>
        <v>2116</v>
      </c>
    </row>
    <row r="112" spans="1:13" x14ac:dyDescent="0.25">
      <c r="A112">
        <v>1.332513203875991</v>
      </c>
      <c r="B112">
        <v>4</v>
      </c>
      <c r="C112">
        <v>62.201172849919786</v>
      </c>
      <c r="D112">
        <v>42</v>
      </c>
      <c r="E112">
        <f t="shared" si="9"/>
        <v>5.3300528155039641</v>
      </c>
      <c r="F112">
        <f t="shared" si="10"/>
        <v>82.883884119090922</v>
      </c>
      <c r="G112">
        <f t="shared" si="11"/>
        <v>55.965554562791624</v>
      </c>
      <c r="H112">
        <f t="shared" si="12"/>
        <v>248.80469139967914</v>
      </c>
      <c r="I112">
        <f t="shared" si="13"/>
        <v>168</v>
      </c>
      <c r="J112">
        <f t="shared" si="14"/>
        <v>2612.4492596966311</v>
      </c>
      <c r="K112">
        <f t="shared" si="15"/>
        <v>16</v>
      </c>
      <c r="L112">
        <f t="shared" si="16"/>
        <v>3868.9859039055982</v>
      </c>
      <c r="M112">
        <f t="shared" si="17"/>
        <v>1764</v>
      </c>
    </row>
    <row r="113" spans="1:13" x14ac:dyDescent="0.25">
      <c r="A113">
        <v>1.342110938103539</v>
      </c>
      <c r="B113">
        <v>4</v>
      </c>
      <c r="C113">
        <v>67.243128786347427</v>
      </c>
      <c r="D113">
        <v>50</v>
      </c>
      <c r="E113">
        <f t="shared" si="9"/>
        <v>5.3684437524141559</v>
      </c>
      <c r="F113">
        <f t="shared" si="10"/>
        <v>90.247738656461834</v>
      </c>
      <c r="G113">
        <f t="shared" si="11"/>
        <v>67.105546905176951</v>
      </c>
      <c r="H113">
        <f t="shared" si="12"/>
        <v>268.97251514538971</v>
      </c>
      <c r="I113">
        <f t="shared" si="13"/>
        <v>200</v>
      </c>
      <c r="J113">
        <f t="shared" si="14"/>
        <v>3362.1564393173712</v>
      </c>
      <c r="K113">
        <f t="shared" si="15"/>
        <v>16</v>
      </c>
      <c r="L113">
        <f t="shared" si="16"/>
        <v>4521.6383689773056</v>
      </c>
      <c r="M113">
        <f t="shared" si="17"/>
        <v>2500</v>
      </c>
    </row>
    <row r="114" spans="1:13" x14ac:dyDescent="0.25">
      <c r="A114">
        <v>1.4198763884707317</v>
      </c>
      <c r="B114">
        <v>4</v>
      </c>
      <c r="C114">
        <v>79.493960496125979</v>
      </c>
      <c r="D114">
        <v>50</v>
      </c>
      <c r="E114">
        <f t="shared" si="9"/>
        <v>5.6795055538829269</v>
      </c>
      <c r="F114">
        <f t="shared" si="10"/>
        <v>112.87159753447438</v>
      </c>
      <c r="G114">
        <f t="shared" si="11"/>
        <v>70.993819423536593</v>
      </c>
      <c r="H114">
        <f t="shared" si="12"/>
        <v>317.97584198450392</v>
      </c>
      <c r="I114">
        <f t="shared" si="13"/>
        <v>200</v>
      </c>
      <c r="J114">
        <f t="shared" si="14"/>
        <v>3974.6980248062991</v>
      </c>
      <c r="K114">
        <f t="shared" si="15"/>
        <v>16</v>
      </c>
      <c r="L114">
        <f t="shared" si="16"/>
        <v>6319.2897553596376</v>
      </c>
      <c r="M114">
        <f t="shared" si="17"/>
        <v>2500</v>
      </c>
    </row>
    <row r="115" spans="1:13" x14ac:dyDescent="0.25">
      <c r="A115">
        <v>1.5673683167331001</v>
      </c>
      <c r="B115">
        <v>4</v>
      </c>
      <c r="C115">
        <v>125.06031125960619</v>
      </c>
      <c r="D115">
        <v>52</v>
      </c>
      <c r="E115">
        <f t="shared" si="9"/>
        <v>6.2694732669324003</v>
      </c>
      <c r="F115">
        <f t="shared" si="10"/>
        <v>196.01556954908654</v>
      </c>
      <c r="G115">
        <f t="shared" si="11"/>
        <v>81.503152470121208</v>
      </c>
      <c r="H115">
        <f t="shared" si="12"/>
        <v>500.24124503842478</v>
      </c>
      <c r="I115">
        <f t="shared" si="13"/>
        <v>208</v>
      </c>
      <c r="J115">
        <f t="shared" si="14"/>
        <v>6503.1361854995221</v>
      </c>
      <c r="K115">
        <f t="shared" si="15"/>
        <v>16</v>
      </c>
      <c r="L115">
        <f t="shared" si="16"/>
        <v>15640.081452349585</v>
      </c>
      <c r="M115">
        <f t="shared" si="17"/>
        <v>2704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Proper</vt:lpstr>
      <vt:lpstr>ROE</vt:lpstr>
      <vt:lpstr>Nilai Perusahaan </vt:lpstr>
      <vt:lpstr>CSR</vt:lpstr>
      <vt:lpstr>Rekap Data </vt:lpstr>
      <vt:lpstr>Data Manipulasi</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BTX LP0172</cp:lastModifiedBy>
  <dcterms:created xsi:type="dcterms:W3CDTF">2015-06-05T18:17:20Z</dcterms:created>
  <dcterms:modified xsi:type="dcterms:W3CDTF">2025-06-24T11:13:51Z</dcterms:modified>
</cp:coreProperties>
</file>